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4to_Trimestre 2017\"/>
    </mc:Choice>
  </mc:AlternateContent>
  <bookViews>
    <workbookView xWindow="0" yWindow="0" windowWidth="19200" windowHeight="1089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10" i="1"/>
  <c r="F18" i="1"/>
  <c r="F37" i="1"/>
  <c r="F28" i="1"/>
  <c r="F38" i="1"/>
  <c r="F48" i="1"/>
  <c r="F58" i="1"/>
  <c r="F67" i="1"/>
  <c r="F62" i="1"/>
  <c r="F71" i="1"/>
  <c r="F75" i="1"/>
  <c r="F9" i="1"/>
  <c r="F85" i="1"/>
  <c r="F94" i="1"/>
  <c r="F93" i="1"/>
  <c r="F103" i="1"/>
  <c r="F113" i="1"/>
  <c r="F123" i="1"/>
  <c r="F133" i="1"/>
  <c r="F142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8" i="1"/>
  <c r="C28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10" i="1"/>
  <c r="B18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<sst xmlns="http://schemas.openxmlformats.org/spreadsheetml/2006/main" count="161" uniqueCount="88">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</sst>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G1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31 de diciembre de 2017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10500000</v>
      </c>
      <c r="C9" s="11">
        <f t="shared" ref="C9:G9" si="0">SUM(C10,C18,C28,C38,C48,C58,C62,C71,C75)</f>
        <v>-2078706.42</v>
      </c>
      <c r="D9" s="11">
        <f t="shared" si="0"/>
        <v>8421293.5800000001</v>
      </c>
      <c r="E9" s="11">
        <f t="shared" si="0"/>
        <v>8421293.5800000001</v>
      </c>
      <c r="F9" s="11">
        <f t="shared" si="0"/>
        <v>8139485.3200000003</v>
      </c>
      <c r="G9" s="11">
        <f t="shared" si="0"/>
        <v>0</v>
      </c>
    </row>
    <row r="10" spans="1:7" ht="15" x14ac:dyDescent="0.25">
      <c r="A10" s="12" t="s">
        <v>13</v>
      </c>
      <c r="B10" s="13">
        <f t="shared" ref="B10:F10" si="1">SUM(B11:B17)</f>
        <v>2591324</v>
      </c>
      <c r="C10" s="13">
        <v>-421438.01</v>
      </c>
      <c r="D10" s="13">
        <f t="shared" si="1"/>
        <v>2169885.9900000002</v>
      </c>
      <c r="E10" s="13">
        <f t="shared" si="1"/>
        <v>2169885.9900000002</v>
      </c>
      <c r="F10" s="13">
        <f t="shared" si="1"/>
        <v>2169885.9900000002</v>
      </c>
      <c r="G10" s="13">
        <f>SUM(G11:G17)</f>
        <v>0</v>
      </c>
    </row>
    <row r="11" spans="1:7" ht="15" x14ac:dyDescent="0.25">
      <c r="A11" s="14" t="s">
        <v>14</v>
      </c>
      <c r="B11" s="13">
        <v>67680</v>
      </c>
      <c r="C11" s="13">
        <v>-15132.94</v>
      </c>
      <c r="D11" s="13">
        <f>B11+C11</f>
        <v>52547.06</v>
      </c>
      <c r="E11" s="13">
        <v>52547.06</v>
      </c>
      <c r="F11" s="13">
        <v>52547.06</v>
      </c>
      <c r="G11" s="13">
        <f>D11-E11</f>
        <v>0</v>
      </c>
    </row>
    <row r="12" spans="1:7" ht="15" x14ac:dyDescent="0.25">
      <c r="A12" s="14" t="s">
        <v>15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>D12-E12</f>
        <v>0</v>
      </c>
    </row>
    <row r="13" spans="1:7" ht="15" x14ac:dyDescent="0.25">
      <c r="A13" s="14" t="s">
        <v>16</v>
      </c>
      <c r="B13" s="13">
        <v>2223644</v>
      </c>
      <c r="C13" s="13">
        <v>-406305.07</v>
      </c>
      <c r="D13" s="13">
        <f t="shared" si="2"/>
        <v>1817338.93</v>
      </c>
      <c r="E13" s="13">
        <v>1817338.93</v>
      </c>
      <c r="F13" s="13">
        <v>1817338.93</v>
      </c>
      <c r="G13" s="13">
        <f t="shared" ref="G13:G17" si="3">D13-E13</f>
        <v>0</v>
      </c>
    </row>
    <row r="14" spans="1:7" ht="15" x14ac:dyDescent="0.25">
      <c r="A14" s="14" t="s">
        <v>17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</row>
    <row r="15" spans="1:7" ht="15" x14ac:dyDescent="0.25">
      <c r="A15" s="14" t="s">
        <v>18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3"/>
        <v>0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ht="15" x14ac:dyDescent="0.25">
      <c r="A17" s="14" t="s">
        <v>20</v>
      </c>
      <c r="B17" s="13">
        <v>300000</v>
      </c>
      <c r="C17" s="13">
        <v>0</v>
      </c>
      <c r="D17" s="13">
        <f t="shared" si="2"/>
        <v>300000</v>
      </c>
      <c r="E17" s="13">
        <v>300000</v>
      </c>
      <c r="F17" s="13">
        <v>300000</v>
      </c>
      <c r="G17" s="13">
        <f t="shared" si="3"/>
        <v>0</v>
      </c>
    </row>
    <row r="18" spans="1:7" ht="15" x14ac:dyDescent="0.25">
      <c r="A18" s="12" t="s">
        <v>21</v>
      </c>
      <c r="B18" s="13">
        <f>SUM(B19:B27)</f>
        <v>1357112</v>
      </c>
      <c r="C18" s="13">
        <f t="shared" ref="C18:F18" si="4">SUM(C19:C27)</f>
        <v>-1268528.53</v>
      </c>
      <c r="D18" s="13">
        <f t="shared" si="4"/>
        <v>88583.469999999943</v>
      </c>
      <c r="E18" s="13">
        <f t="shared" si="4"/>
        <v>88583.469999999943</v>
      </c>
      <c r="F18" s="13">
        <f t="shared" si="4"/>
        <v>88583.469999999943</v>
      </c>
      <c r="G18" s="13">
        <f>SUM(G19:G27)</f>
        <v>0</v>
      </c>
    </row>
    <row r="19" spans="1:7" ht="15" x14ac:dyDescent="0.25">
      <c r="A19" s="14" t="s">
        <v>22</v>
      </c>
      <c r="B19" s="13">
        <v>852500</v>
      </c>
      <c r="C19" s="13">
        <v>-816447.68</v>
      </c>
      <c r="D19" s="13">
        <f t="shared" ref="D19:D27" si="5">B19+C19</f>
        <v>36052.319999999949</v>
      </c>
      <c r="E19" s="13">
        <v>36052.319999999949</v>
      </c>
      <c r="F19" s="13">
        <v>36052.319999999949</v>
      </c>
      <c r="G19" s="13">
        <f>D19-E19</f>
        <v>0</v>
      </c>
    </row>
    <row r="20" spans="1:7" ht="15" x14ac:dyDescent="0.25">
      <c r="A20" s="14" t="s">
        <v>23</v>
      </c>
      <c r="B20" s="13">
        <v>250000</v>
      </c>
      <c r="C20" s="13">
        <v>-229947.66</v>
      </c>
      <c r="D20" s="13">
        <f t="shared" si="5"/>
        <v>20052.339999999997</v>
      </c>
      <c r="E20" s="13">
        <v>20052.339999999997</v>
      </c>
      <c r="F20" s="13">
        <v>20052.339999999997</v>
      </c>
      <c r="G20" s="13">
        <f t="shared" ref="G20:G27" si="6">D20-E20</f>
        <v>0</v>
      </c>
    </row>
    <row r="21" spans="1:7" ht="15" x14ac:dyDescent="0.25">
      <c r="A21" s="14" t="s">
        <v>24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</row>
    <row r="22" spans="1:7" ht="15" x14ac:dyDescent="0.25">
      <c r="A22" s="14" t="s">
        <v>25</v>
      </c>
      <c r="B22" s="13">
        <v>10762</v>
      </c>
      <c r="C22" s="13">
        <v>-10762</v>
      </c>
      <c r="D22" s="13">
        <f t="shared" si="5"/>
        <v>0</v>
      </c>
      <c r="E22" s="13">
        <v>0</v>
      </c>
      <c r="F22" s="13">
        <v>0</v>
      </c>
      <c r="G22" s="13">
        <f t="shared" si="6"/>
        <v>0</v>
      </c>
    </row>
    <row r="23" spans="1:7" ht="15" x14ac:dyDescent="0.25">
      <c r="A23" s="14" t="s">
        <v>26</v>
      </c>
      <c r="B23" s="13">
        <v>0</v>
      </c>
      <c r="C23" s="13">
        <v>32478.81</v>
      </c>
      <c r="D23" s="13">
        <f t="shared" si="5"/>
        <v>32478.81</v>
      </c>
      <c r="E23" s="13">
        <v>32478.81</v>
      </c>
      <c r="F23" s="13">
        <v>32478.81</v>
      </c>
      <c r="G23" s="13">
        <f t="shared" si="6"/>
        <v>0</v>
      </c>
    </row>
    <row r="24" spans="1:7" ht="15" x14ac:dyDescent="0.25">
      <c r="A24" s="14" t="s">
        <v>27</v>
      </c>
      <c r="B24" s="13">
        <v>2250</v>
      </c>
      <c r="C24" s="13">
        <v>-2250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</row>
    <row r="25" spans="1:7" ht="15" x14ac:dyDescent="0.25">
      <c r="A25" s="14" t="s">
        <v>28</v>
      </c>
      <c r="B25" s="13">
        <v>231500</v>
      </c>
      <c r="C25" s="13">
        <v>-231500</v>
      </c>
      <c r="D25" s="13">
        <f t="shared" si="5"/>
        <v>0</v>
      </c>
      <c r="E25" s="13">
        <v>0</v>
      </c>
      <c r="F25" s="13">
        <v>0</v>
      </c>
      <c r="G25" s="13">
        <f t="shared" si="6"/>
        <v>0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ht="15" x14ac:dyDescent="0.25">
      <c r="A27" s="14" t="s">
        <v>30</v>
      </c>
      <c r="B27" s="13">
        <v>10100</v>
      </c>
      <c r="C27" s="13">
        <v>-10100</v>
      </c>
      <c r="D27" s="13">
        <f t="shared" si="5"/>
        <v>0</v>
      </c>
      <c r="E27" s="13">
        <v>0</v>
      </c>
      <c r="F27" s="13">
        <v>0</v>
      </c>
      <c r="G27" s="13">
        <f t="shared" si="6"/>
        <v>0</v>
      </c>
    </row>
    <row r="28" spans="1:7" ht="15" x14ac:dyDescent="0.25">
      <c r="A28" s="12" t="s">
        <v>31</v>
      </c>
      <c r="B28" s="13">
        <f>SUM(B29:B37)</f>
        <v>5311564</v>
      </c>
      <c r="C28" s="13">
        <f t="shared" ref="C28:G28" si="7">SUM(C29:C37)</f>
        <v>-381618.27999999991</v>
      </c>
      <c r="D28" s="13">
        <f t="shared" si="7"/>
        <v>4929945.72</v>
      </c>
      <c r="E28" s="13">
        <f t="shared" si="7"/>
        <v>4929945.72</v>
      </c>
      <c r="F28" s="13">
        <f t="shared" si="7"/>
        <v>4648137.46</v>
      </c>
      <c r="G28" s="13">
        <f t="shared" si="7"/>
        <v>0</v>
      </c>
    </row>
    <row r="29" spans="1:7" ht="15" x14ac:dyDescent="0.25">
      <c r="A29" s="14" t="s">
        <v>32</v>
      </c>
      <c r="B29" s="13">
        <v>500</v>
      </c>
      <c r="C29" s="13">
        <v>-500</v>
      </c>
      <c r="D29" s="13">
        <f t="shared" ref="D29:D37" si="8">B29+C29</f>
        <v>0</v>
      </c>
      <c r="E29" s="13">
        <v>0</v>
      </c>
      <c r="F29" s="13">
        <v>0</v>
      </c>
      <c r="G29" s="13">
        <f>D29-E29</f>
        <v>0</v>
      </c>
    </row>
    <row r="30" spans="1:7" ht="15" x14ac:dyDescent="0.25">
      <c r="A30" s="14" t="s">
        <v>33</v>
      </c>
      <c r="B30" s="13">
        <v>605000</v>
      </c>
      <c r="C30" s="13">
        <v>-375742.57</v>
      </c>
      <c r="D30" s="13">
        <f t="shared" si="8"/>
        <v>229257.43</v>
      </c>
      <c r="E30" s="13">
        <v>229257.43</v>
      </c>
      <c r="F30" s="13">
        <v>229257.43</v>
      </c>
      <c r="G30" s="13">
        <f t="shared" ref="G30:G37" si="9">D30-E30</f>
        <v>0</v>
      </c>
    </row>
    <row r="31" spans="1:7" ht="15" x14ac:dyDescent="0.25">
      <c r="A31" s="14" t="s">
        <v>34</v>
      </c>
      <c r="B31" s="13">
        <v>1292187</v>
      </c>
      <c r="C31" s="13">
        <v>-608691.09</v>
      </c>
      <c r="D31" s="13">
        <f t="shared" si="8"/>
        <v>683495.91</v>
      </c>
      <c r="E31" s="13">
        <v>683495.91</v>
      </c>
      <c r="F31" s="13">
        <v>683495.91</v>
      </c>
      <c r="G31" s="13">
        <f t="shared" si="9"/>
        <v>0</v>
      </c>
    </row>
    <row r="32" spans="1:7" ht="15" x14ac:dyDescent="0.25">
      <c r="A32" s="14" t="s">
        <v>35</v>
      </c>
      <c r="B32" s="13">
        <v>0</v>
      </c>
      <c r="C32" s="13">
        <v>0</v>
      </c>
      <c r="D32" s="13">
        <f t="shared" si="8"/>
        <v>0</v>
      </c>
      <c r="E32" s="13">
        <v>0</v>
      </c>
      <c r="F32" s="13">
        <v>0</v>
      </c>
      <c r="G32" s="13">
        <f t="shared" si="9"/>
        <v>0</v>
      </c>
    </row>
    <row r="33" spans="1:7" ht="15" x14ac:dyDescent="0.25">
      <c r="A33" s="14" t="s">
        <v>36</v>
      </c>
      <c r="B33" s="13">
        <v>45000</v>
      </c>
      <c r="C33" s="13">
        <v>-45000</v>
      </c>
      <c r="D33" s="13">
        <f t="shared" si="8"/>
        <v>0</v>
      </c>
      <c r="E33" s="13">
        <v>0</v>
      </c>
      <c r="F33" s="13">
        <v>0</v>
      </c>
      <c r="G33" s="13">
        <f t="shared" si="9"/>
        <v>0</v>
      </c>
    </row>
    <row r="34" spans="1:7" ht="15" x14ac:dyDescent="0.25">
      <c r="A34" s="14" t="s">
        <v>37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</row>
    <row r="35" spans="1:7" ht="15" x14ac:dyDescent="0.25">
      <c r="A35" s="14" t="s">
        <v>38</v>
      </c>
      <c r="B35" s="13">
        <v>4508</v>
      </c>
      <c r="C35" s="13">
        <v>12041.38</v>
      </c>
      <c r="D35" s="13">
        <f t="shared" si="8"/>
        <v>16549.379999999997</v>
      </c>
      <c r="E35" s="13">
        <v>16549.379999999997</v>
      </c>
      <c r="F35" s="13">
        <v>16549.379999999997</v>
      </c>
      <c r="G35" s="13">
        <f t="shared" si="9"/>
        <v>0</v>
      </c>
    </row>
    <row r="36" spans="1:7" ht="15" x14ac:dyDescent="0.25">
      <c r="A36" s="14" t="s">
        <v>39</v>
      </c>
      <c r="B36" s="13">
        <v>27000</v>
      </c>
      <c r="C36" s="13">
        <v>-27000</v>
      </c>
      <c r="D36" s="13">
        <f t="shared" si="8"/>
        <v>0</v>
      </c>
      <c r="E36" s="13">
        <v>0</v>
      </c>
      <c r="F36" s="13">
        <v>0</v>
      </c>
      <c r="G36" s="13">
        <f t="shared" si="9"/>
        <v>0</v>
      </c>
    </row>
    <row r="37" spans="1:7" ht="15" x14ac:dyDescent="0.25">
      <c r="A37" s="14" t="s">
        <v>40</v>
      </c>
      <c r="B37" s="13">
        <v>3337369</v>
      </c>
      <c r="C37" s="13">
        <v>663274</v>
      </c>
      <c r="D37" s="13">
        <f t="shared" si="8"/>
        <v>4000643</v>
      </c>
      <c r="E37" s="13">
        <v>4000643</v>
      </c>
      <c r="F37" s="13">
        <f>4000643-281808.26</f>
        <v>3718834.74</v>
      </c>
      <c r="G37" s="13">
        <f t="shared" si="9"/>
        <v>0</v>
      </c>
    </row>
    <row r="38" spans="1:7" ht="15" x14ac:dyDescent="0.25">
      <c r="A38" s="12" t="s">
        <v>41</v>
      </c>
      <c r="B38" s="13">
        <f>SUM(B39:B47)</f>
        <v>1240000</v>
      </c>
      <c r="C38" s="13">
        <f t="shared" ref="C38:G38" si="10">SUM(C39:C47)</f>
        <v>-7121.6</v>
      </c>
      <c r="D38" s="13">
        <f t="shared" si="10"/>
        <v>1232878.3999999999</v>
      </c>
      <c r="E38" s="13">
        <f t="shared" si="10"/>
        <v>1232878.3999999999</v>
      </c>
      <c r="F38" s="13">
        <f t="shared" si="10"/>
        <v>1232878.3999999999</v>
      </c>
      <c r="G38" s="13">
        <f t="shared" si="10"/>
        <v>0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f t="shared" ref="D39:D47" si="11">B39+C39</f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ref="G40:G47" si="12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f t="shared" si="11"/>
        <v>0</v>
      </c>
      <c r="E41" s="13">
        <v>0</v>
      </c>
      <c r="F41" s="13">
        <v>0</v>
      </c>
      <c r="G41" s="13">
        <f t="shared" si="12"/>
        <v>0</v>
      </c>
    </row>
    <row r="42" spans="1:7" ht="15" x14ac:dyDescent="0.25">
      <c r="A42" s="14" t="s">
        <v>45</v>
      </c>
      <c r="B42" s="13">
        <v>1240000</v>
      </c>
      <c r="C42" s="13">
        <v>-7121.6</v>
      </c>
      <c r="D42" s="13">
        <f t="shared" si="11"/>
        <v>1232878.3999999999</v>
      </c>
      <c r="E42" s="13">
        <v>1232878.3999999999</v>
      </c>
      <c r="F42" s="13">
        <v>1232878.3999999999</v>
      </c>
      <c r="G42" s="13">
        <f t="shared" si="12"/>
        <v>0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7" ht="15" x14ac:dyDescent="0.25">
      <c r="A48" s="12" t="s">
        <v>51</v>
      </c>
      <c r="B48" s="13">
        <f>SUM(B49:B57)</f>
        <v>0</v>
      </c>
      <c r="C48" s="13">
        <f t="shared" ref="C48:G48" si="13">SUM(C49:C57)</f>
        <v>0</v>
      </c>
      <c r="D48" s="13">
        <f t="shared" si="13"/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</row>
    <row r="49" spans="1:7" ht="15" x14ac:dyDescent="0.25">
      <c r="A49" s="14" t="s">
        <v>52</v>
      </c>
      <c r="B49" s="13">
        <v>0</v>
      </c>
      <c r="C49" s="13">
        <v>0</v>
      </c>
      <c r="D49" s="13">
        <f t="shared" ref="D49:D57" si="14">B49+C49</f>
        <v>0</v>
      </c>
      <c r="E49" s="13">
        <v>0</v>
      </c>
      <c r="F49" s="13">
        <v>0</v>
      </c>
      <c r="G49" s="13">
        <f>D49-E49</f>
        <v>0</v>
      </c>
    </row>
    <row r="50" spans="1:7" ht="15" x14ac:dyDescent="0.25">
      <c r="A50" s="14" t="s">
        <v>53</v>
      </c>
      <c r="B50" s="13">
        <v>0</v>
      </c>
      <c r="C50" s="13">
        <v>0</v>
      </c>
      <c r="D50" s="13">
        <f t="shared" si="14"/>
        <v>0</v>
      </c>
      <c r="E50" s="13">
        <v>0</v>
      </c>
      <c r="F50" s="13">
        <v>0</v>
      </c>
      <c r="G50" s="13">
        <f t="shared" ref="G50:G57" si="15">D50-E50</f>
        <v>0</v>
      </c>
    </row>
    <row r="51" spans="1:7" ht="15" x14ac:dyDescent="0.25">
      <c r="A51" s="14" t="s">
        <v>54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</row>
    <row r="52" spans="1:7" ht="15" x14ac:dyDescent="0.25">
      <c r="A52" s="14" t="s">
        <v>55</v>
      </c>
      <c r="B52" s="13">
        <v>0</v>
      </c>
      <c r="C52" s="13">
        <v>0</v>
      </c>
      <c r="D52" s="13">
        <f t="shared" si="14"/>
        <v>0</v>
      </c>
      <c r="E52" s="13">
        <v>0</v>
      </c>
      <c r="F52" s="13">
        <v>0</v>
      </c>
      <c r="G52" s="13">
        <f t="shared" si="15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</row>
    <row r="54" spans="1:7" ht="15" x14ac:dyDescent="0.25">
      <c r="A54" s="14" t="s">
        <v>57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6">SUM(C59:C61)</f>
        <v>0</v>
      </c>
      <c r="D58" s="13">
        <f t="shared" si="16"/>
        <v>0</v>
      </c>
      <c r="E58" s="13">
        <f t="shared" si="16"/>
        <v>0</v>
      </c>
      <c r="F58" s="13">
        <f t="shared" si="16"/>
        <v>0</v>
      </c>
      <c r="G58" s="13">
        <f t="shared" si="16"/>
        <v>0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f t="shared" ref="D59:D61" si="17">B59+C59</f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3">
        <v>0</v>
      </c>
      <c r="D60" s="13">
        <f t="shared" si="17"/>
        <v>0</v>
      </c>
      <c r="E60" s="13">
        <v>0</v>
      </c>
      <c r="F60" s="13">
        <v>0</v>
      </c>
      <c r="G60" s="13">
        <f t="shared" ref="G60:G61" si="18">D60-E60</f>
        <v>0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f t="shared" si="17"/>
        <v>0</v>
      </c>
      <c r="E61" s="13">
        <v>0</v>
      </c>
      <c r="F61" s="13">
        <v>0</v>
      </c>
      <c r="G61" s="13">
        <f t="shared" si="18"/>
        <v>0</v>
      </c>
    </row>
    <row r="62" spans="1:7" ht="15" x14ac:dyDescent="0.25">
      <c r="A62" s="12" t="s">
        <v>65</v>
      </c>
      <c r="B62" s="13">
        <f>SUM(B63:B67,B69:B70)</f>
        <v>0</v>
      </c>
      <c r="C62" s="13">
        <f t="shared" ref="C62:G62" si="19">SUM(C63:C67,C69:C70)</f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f t="shared" ref="D63:D82" si="20">B63+C63</f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f t="shared" si="20"/>
        <v>0</v>
      </c>
      <c r="E64" s="13">
        <v>0</v>
      </c>
      <c r="F64" s="13">
        <v>0</v>
      </c>
      <c r="G64" s="13">
        <f t="shared" ref="G64:G70" si="21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f t="shared" si="20"/>
        <v>0</v>
      </c>
      <c r="E65" s="13">
        <v>0</v>
      </c>
      <c r="F65" s="13">
        <v>0</v>
      </c>
      <c r="G65" s="13">
        <f t="shared" si="21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f t="shared" si="20"/>
        <v>0</v>
      </c>
      <c r="E66" s="13">
        <v>0</v>
      </c>
      <c r="F66" s="13">
        <v>0</v>
      </c>
      <c r="G66" s="13">
        <f t="shared" si="21"/>
        <v>0</v>
      </c>
    </row>
    <row r="67" spans="1:7" ht="15" x14ac:dyDescent="0.25">
      <c r="A67" s="14" t="s">
        <v>70</v>
      </c>
      <c r="B67" s="13">
        <f>B68</f>
        <v>0</v>
      </c>
      <c r="C67" s="13">
        <f t="shared" ref="C67:F67" si="22">C68</f>
        <v>0</v>
      </c>
      <c r="D67" s="13">
        <f t="shared" si="22"/>
        <v>0</v>
      </c>
      <c r="E67" s="13">
        <f t="shared" si="22"/>
        <v>0</v>
      </c>
      <c r="F67" s="13">
        <f t="shared" si="22"/>
        <v>0</v>
      </c>
      <c r="G67" s="13">
        <f t="shared" si="21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f t="shared" si="20"/>
        <v>0</v>
      </c>
      <c r="E68" s="13">
        <v>0</v>
      </c>
      <c r="F68" s="13">
        <v>0</v>
      </c>
      <c r="G68" s="13">
        <f t="shared" si="21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f t="shared" si="20"/>
        <v>0</v>
      </c>
      <c r="E69" s="13">
        <v>0</v>
      </c>
      <c r="F69" s="13">
        <v>0</v>
      </c>
      <c r="G69" s="13">
        <f t="shared" si="21"/>
        <v>0</v>
      </c>
    </row>
    <row r="70" spans="1:7" ht="15" x14ac:dyDescent="0.25">
      <c r="A70" s="14" t="s">
        <v>73</v>
      </c>
      <c r="B70" s="13">
        <v>0</v>
      </c>
      <c r="C70" s="13">
        <v>0</v>
      </c>
      <c r="D70" s="13">
        <f t="shared" si="20"/>
        <v>0</v>
      </c>
      <c r="E70" s="13">
        <v>0</v>
      </c>
      <c r="F70" s="13">
        <v>0</v>
      </c>
      <c r="G70" s="13">
        <f t="shared" si="21"/>
        <v>0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23">SUM(C72:C74)</f>
        <v>0</v>
      </c>
      <c r="D71" s="13">
        <f t="shared" si="23"/>
        <v>0</v>
      </c>
      <c r="E71" s="13">
        <f t="shared" si="23"/>
        <v>0</v>
      </c>
      <c r="F71" s="13">
        <f t="shared" si="23"/>
        <v>0</v>
      </c>
      <c r="G71" s="13">
        <f t="shared" si="23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f t="shared" si="20"/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f t="shared" si="20"/>
        <v>0</v>
      </c>
      <c r="E73" s="13">
        <v>0</v>
      </c>
      <c r="F73" s="13">
        <v>0</v>
      </c>
      <c r="G73" s="13">
        <f t="shared" ref="G73:G74" si="24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f t="shared" si="20"/>
        <v>0</v>
      </c>
      <c r="E74" s="13">
        <v>0</v>
      </c>
      <c r="F74" s="13">
        <v>0</v>
      </c>
      <c r="G74" s="13">
        <f t="shared" si="24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25">SUM(C76:C82)</f>
        <v>0</v>
      </c>
      <c r="D75" s="13">
        <f t="shared" si="25"/>
        <v>0</v>
      </c>
      <c r="E75" s="13">
        <f t="shared" si="25"/>
        <v>0</v>
      </c>
      <c r="F75" s="13">
        <f t="shared" si="25"/>
        <v>0</v>
      </c>
      <c r="G75" s="13">
        <f t="shared" si="25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f t="shared" si="20"/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f t="shared" si="20"/>
        <v>0</v>
      </c>
      <c r="E77" s="13">
        <v>0</v>
      </c>
      <c r="F77" s="13">
        <v>0</v>
      </c>
      <c r="G77" s="13">
        <f t="shared" ref="G77:G82" si="26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f t="shared" si="20"/>
        <v>0</v>
      </c>
      <c r="E78" s="13">
        <v>0</v>
      </c>
      <c r="F78" s="13">
        <v>0</v>
      </c>
      <c r="G78" s="13">
        <f t="shared" si="26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f t="shared" si="20"/>
        <v>0</v>
      </c>
      <c r="E79" s="13">
        <v>0</v>
      </c>
      <c r="F79" s="13">
        <v>0</v>
      </c>
      <c r="G79" s="13">
        <f t="shared" si="26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f t="shared" si="20"/>
        <v>0</v>
      </c>
      <c r="E80" s="13">
        <v>0</v>
      </c>
      <c r="F80" s="13">
        <v>0</v>
      </c>
      <c r="G80" s="13">
        <f t="shared" si="26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f t="shared" si="20"/>
        <v>0</v>
      </c>
      <c r="E81" s="13">
        <v>0</v>
      </c>
      <c r="F81" s="13">
        <v>0</v>
      </c>
      <c r="G81" s="13">
        <f t="shared" si="26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f t="shared" si="20"/>
        <v>0</v>
      </c>
      <c r="E82" s="13">
        <v>0</v>
      </c>
      <c r="F82" s="13">
        <v>0</v>
      </c>
      <c r="G82" s="13">
        <f t="shared" si="26"/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69680240</v>
      </c>
      <c r="C84" s="11">
        <f t="shared" ref="C84:G84" si="27">SUM(C85,C93,C103,C113,C123,C133,C137,C146,C150)</f>
        <v>110031246.44999999</v>
      </c>
      <c r="D84" s="11">
        <f t="shared" si="27"/>
        <v>179711486.44999999</v>
      </c>
      <c r="E84" s="11">
        <f t="shared" si="27"/>
        <v>149686840.94</v>
      </c>
      <c r="F84" s="11">
        <f t="shared" si="27"/>
        <v>148748768.95999998</v>
      </c>
      <c r="G84" s="11">
        <f t="shared" si="27"/>
        <v>30024645.509999998</v>
      </c>
    </row>
    <row r="85" spans="1:7" ht="15" x14ac:dyDescent="0.25">
      <c r="A85" s="12" t="s">
        <v>13</v>
      </c>
      <c r="B85" s="13">
        <f t="shared" ref="B85:G85" si="28">SUM(B86:B92)</f>
        <v>59637983</v>
      </c>
      <c r="C85" s="13">
        <f t="shared" si="28"/>
        <v>2880825</v>
      </c>
      <c r="D85" s="13">
        <f t="shared" si="28"/>
        <v>62518808.000000007</v>
      </c>
      <c r="E85" s="13">
        <f t="shared" si="28"/>
        <v>62518808</v>
      </c>
      <c r="F85" s="13">
        <f t="shared" si="28"/>
        <v>61661436.019999996</v>
      </c>
      <c r="G85" s="13">
        <f t="shared" si="28"/>
        <v>0</v>
      </c>
    </row>
    <row r="86" spans="1:7" ht="15" x14ac:dyDescent="0.25">
      <c r="A86" s="14" t="s">
        <v>14</v>
      </c>
      <c r="B86" s="13">
        <v>40329195.590000004</v>
      </c>
      <c r="C86" s="13">
        <v>3228557.52</v>
      </c>
      <c r="D86" s="13">
        <f>B86+C86</f>
        <v>43557753.110000007</v>
      </c>
      <c r="E86" s="13">
        <v>43557753.109999999</v>
      </c>
      <c r="F86" s="13">
        <v>43557753.109999999</v>
      </c>
      <c r="G86" s="13">
        <f>D86-E86</f>
        <v>0</v>
      </c>
    </row>
    <row r="87" spans="1:7" ht="15" x14ac:dyDescent="0.25">
      <c r="A87" s="14" t="s">
        <v>15</v>
      </c>
      <c r="B87" s="13">
        <v>0</v>
      </c>
      <c r="C87" s="13">
        <v>0</v>
      </c>
      <c r="D87" s="13">
        <f t="shared" ref="D87:D92" si="29">B87+C87</f>
        <v>0</v>
      </c>
      <c r="E87" s="13">
        <v>0</v>
      </c>
      <c r="F87" s="13">
        <v>0</v>
      </c>
      <c r="G87" s="13">
        <f t="shared" ref="G87:G92" si="30">D87-E87</f>
        <v>0</v>
      </c>
    </row>
    <row r="88" spans="1:7" ht="15" x14ac:dyDescent="0.25">
      <c r="A88" s="14" t="s">
        <v>16</v>
      </c>
      <c r="B88" s="13">
        <v>8241062.6600000001</v>
      </c>
      <c r="C88" s="13">
        <v>701176.65</v>
      </c>
      <c r="D88" s="13">
        <f t="shared" si="29"/>
        <v>8942239.3100000005</v>
      </c>
      <c r="E88" s="13">
        <v>8942239.3100000005</v>
      </c>
      <c r="F88" s="13">
        <v>8942239.3100000005</v>
      </c>
      <c r="G88" s="13">
        <f t="shared" si="30"/>
        <v>0</v>
      </c>
    </row>
    <row r="89" spans="1:7" ht="15" x14ac:dyDescent="0.25">
      <c r="A89" s="14" t="s">
        <v>17</v>
      </c>
      <c r="B89" s="13">
        <v>7806202.7800000003</v>
      </c>
      <c r="C89" s="13">
        <v>-520453.5</v>
      </c>
      <c r="D89" s="13">
        <f t="shared" si="29"/>
        <v>7285749.2800000003</v>
      </c>
      <c r="E89" s="13">
        <v>7285749.2800000003</v>
      </c>
      <c r="F89" s="13">
        <v>6428377.2999999998</v>
      </c>
      <c r="G89" s="13">
        <f t="shared" si="30"/>
        <v>0</v>
      </c>
    </row>
    <row r="90" spans="1:7" ht="15" x14ac:dyDescent="0.25">
      <c r="A90" s="14" t="s">
        <v>18</v>
      </c>
      <c r="B90" s="13">
        <v>3261521.97</v>
      </c>
      <c r="C90" s="13">
        <v>-528455.67000000004</v>
      </c>
      <c r="D90" s="13">
        <f t="shared" si="29"/>
        <v>2733066.3000000003</v>
      </c>
      <c r="E90" s="13">
        <v>2733066.3000000003</v>
      </c>
      <c r="F90" s="13">
        <v>2733066.3000000003</v>
      </c>
      <c r="G90" s="13">
        <f t="shared" si="30"/>
        <v>0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f t="shared" si="29"/>
        <v>0</v>
      </c>
      <c r="E91" s="13">
        <v>0</v>
      </c>
      <c r="F91" s="13">
        <v>0</v>
      </c>
      <c r="G91" s="13">
        <f t="shared" si="30"/>
        <v>0</v>
      </c>
    </row>
    <row r="92" spans="1:7" ht="15" x14ac:dyDescent="0.25">
      <c r="A92" s="14" t="s">
        <v>20</v>
      </c>
      <c r="B92" s="13">
        <v>0</v>
      </c>
      <c r="C92" s="13">
        <v>0</v>
      </c>
      <c r="D92" s="13">
        <f t="shared" si="29"/>
        <v>0</v>
      </c>
      <c r="E92" s="13">
        <v>0</v>
      </c>
      <c r="F92" s="13">
        <v>0</v>
      </c>
      <c r="G92" s="13">
        <f t="shared" si="30"/>
        <v>0</v>
      </c>
    </row>
    <row r="93" spans="1:7" ht="15" x14ac:dyDescent="0.25">
      <c r="A93" s="12" t="s">
        <v>21</v>
      </c>
      <c r="B93" s="13">
        <f>SUM(B94:B102)</f>
        <v>2889992</v>
      </c>
      <c r="C93" s="13">
        <f t="shared" ref="C93:G93" si="31">SUM(C94:C102)</f>
        <v>2539229.4900000002</v>
      </c>
      <c r="D93" s="13">
        <f t="shared" si="31"/>
        <v>5429221.4900000002</v>
      </c>
      <c r="E93" s="13">
        <f t="shared" si="31"/>
        <v>5375033.25</v>
      </c>
      <c r="F93" s="13">
        <f t="shared" si="31"/>
        <v>5374333.25</v>
      </c>
      <c r="G93" s="13">
        <f t="shared" si="31"/>
        <v>54188.240000000224</v>
      </c>
    </row>
    <row r="94" spans="1:7" ht="15" x14ac:dyDescent="0.25">
      <c r="A94" s="14" t="s">
        <v>22</v>
      </c>
      <c r="B94" s="13">
        <v>359107.59000000008</v>
      </c>
      <c r="C94" s="13">
        <v>1853778.59</v>
      </c>
      <c r="D94" s="13">
        <f t="shared" ref="D94:D102" si="32">B94+C94</f>
        <v>2212886.1800000002</v>
      </c>
      <c r="E94" s="13">
        <v>2158697.94</v>
      </c>
      <c r="F94" s="13">
        <f>2158697.94-700</f>
        <v>2157997.94</v>
      </c>
      <c r="G94" s="13">
        <f>D94-E94</f>
        <v>54188.240000000224</v>
      </c>
    </row>
    <row r="95" spans="1:7" ht="15" x14ac:dyDescent="0.25">
      <c r="A95" s="14" t="s">
        <v>23</v>
      </c>
      <c r="B95" s="13">
        <v>324716.41000000003</v>
      </c>
      <c r="C95" s="13">
        <v>721484.78</v>
      </c>
      <c r="D95" s="13">
        <f t="shared" si="32"/>
        <v>1046201.1900000001</v>
      </c>
      <c r="E95" s="13">
        <v>1046201.1900000001</v>
      </c>
      <c r="F95" s="13">
        <v>1046201.1900000001</v>
      </c>
      <c r="G95" s="13">
        <f t="shared" ref="G95:G102" si="33">D95-E95</f>
        <v>0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f t="shared" si="32"/>
        <v>0</v>
      </c>
      <c r="E96" s="13">
        <v>0</v>
      </c>
      <c r="F96" s="13">
        <v>0</v>
      </c>
      <c r="G96" s="13">
        <f t="shared" si="33"/>
        <v>0</v>
      </c>
    </row>
    <row r="97" spans="1:7" ht="15" x14ac:dyDescent="0.25">
      <c r="A97" s="14" t="s">
        <v>25</v>
      </c>
      <c r="B97" s="13">
        <v>226215.83</v>
      </c>
      <c r="C97" s="13">
        <v>-112294.06</v>
      </c>
      <c r="D97" s="13">
        <f t="shared" si="32"/>
        <v>113921.76999999999</v>
      </c>
      <c r="E97" s="13">
        <v>113921.76999999999</v>
      </c>
      <c r="F97" s="13">
        <v>113921.76999999999</v>
      </c>
      <c r="G97" s="13">
        <f t="shared" si="33"/>
        <v>0</v>
      </c>
    </row>
    <row r="98" spans="1:7" ht="15" x14ac:dyDescent="0.25">
      <c r="A98" s="18" t="s">
        <v>26</v>
      </c>
      <c r="B98" s="13">
        <v>216211.79</v>
      </c>
      <c r="C98" s="13">
        <v>19696.459999999992</v>
      </c>
      <c r="D98" s="13">
        <f t="shared" si="32"/>
        <v>235908.25</v>
      </c>
      <c r="E98" s="13">
        <v>235908.25</v>
      </c>
      <c r="F98" s="13">
        <v>235908.25</v>
      </c>
      <c r="G98" s="13">
        <f t="shared" si="33"/>
        <v>0</v>
      </c>
    </row>
    <row r="99" spans="1:7" ht="15" x14ac:dyDescent="0.25">
      <c r="A99" s="14" t="s">
        <v>27</v>
      </c>
      <c r="B99" s="13">
        <v>1241932.93</v>
      </c>
      <c r="C99" s="13">
        <v>-212517.99</v>
      </c>
      <c r="D99" s="13">
        <f t="shared" si="32"/>
        <v>1029414.94</v>
      </c>
      <c r="E99" s="13">
        <v>1029414.94</v>
      </c>
      <c r="F99" s="13">
        <v>1029414.94</v>
      </c>
      <c r="G99" s="13">
        <f t="shared" si="33"/>
        <v>0</v>
      </c>
    </row>
    <row r="100" spans="1:7" ht="15" x14ac:dyDescent="0.25">
      <c r="A100" s="14" t="s">
        <v>28</v>
      </c>
      <c r="B100" s="13">
        <v>35955.789999999979</v>
      </c>
      <c r="C100" s="13">
        <v>273915.87</v>
      </c>
      <c r="D100" s="13">
        <f t="shared" si="32"/>
        <v>309871.65999999997</v>
      </c>
      <c r="E100" s="13">
        <v>309871.65999999997</v>
      </c>
      <c r="F100" s="13">
        <v>309871.65999999997</v>
      </c>
      <c r="G100" s="13">
        <f t="shared" si="33"/>
        <v>0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f t="shared" si="32"/>
        <v>0</v>
      </c>
      <c r="E101" s="13">
        <v>0</v>
      </c>
      <c r="F101" s="13">
        <v>0</v>
      </c>
      <c r="G101" s="13">
        <f t="shared" si="33"/>
        <v>0</v>
      </c>
    </row>
    <row r="102" spans="1:7" ht="15" x14ac:dyDescent="0.25">
      <c r="A102" s="14" t="s">
        <v>30</v>
      </c>
      <c r="B102" s="13">
        <v>485851.66</v>
      </c>
      <c r="C102" s="13">
        <v>-4834.1599999999744</v>
      </c>
      <c r="D102" s="13">
        <f t="shared" si="32"/>
        <v>481017.5</v>
      </c>
      <c r="E102" s="13">
        <v>481017.5</v>
      </c>
      <c r="F102" s="13">
        <v>481017.5</v>
      </c>
      <c r="G102" s="13">
        <f t="shared" si="33"/>
        <v>0</v>
      </c>
    </row>
    <row r="103" spans="1:7" ht="15" x14ac:dyDescent="0.25">
      <c r="A103" s="12" t="s">
        <v>31</v>
      </c>
      <c r="B103" s="13">
        <f>SUM(B104:B112)</f>
        <v>7152265</v>
      </c>
      <c r="C103" s="13">
        <f t="shared" ref="C103:G103" si="34">SUM(C104:C112)</f>
        <v>103606453.77</v>
      </c>
      <c r="D103" s="13">
        <f t="shared" si="34"/>
        <v>110758718.77</v>
      </c>
      <c r="E103" s="13">
        <f t="shared" si="34"/>
        <v>80927050.5</v>
      </c>
      <c r="F103" s="13">
        <f t="shared" si="34"/>
        <v>80847050.5</v>
      </c>
      <c r="G103" s="13">
        <f t="shared" si="34"/>
        <v>29831668.269999996</v>
      </c>
    </row>
    <row r="104" spans="1:7" ht="15" x14ac:dyDescent="0.25">
      <c r="A104" s="14" t="s">
        <v>32</v>
      </c>
      <c r="B104" s="13">
        <v>1444071.89</v>
      </c>
      <c r="C104" s="13">
        <v>-380558.74</v>
      </c>
      <c r="D104" s="13">
        <f t="shared" ref="D104:D112" si="35">B104+C104</f>
        <v>1063513.1499999999</v>
      </c>
      <c r="E104" s="13">
        <v>1063513.1499999999</v>
      </c>
      <c r="F104" s="13">
        <v>1063513.1499999999</v>
      </c>
      <c r="G104" s="13">
        <f>D104-E104</f>
        <v>0</v>
      </c>
    </row>
    <row r="105" spans="1:7" ht="15" x14ac:dyDescent="0.25">
      <c r="A105" s="14" t="s">
        <v>33</v>
      </c>
      <c r="B105" s="13">
        <v>831463.39999999991</v>
      </c>
      <c r="C105" s="13">
        <v>-465879.93</v>
      </c>
      <c r="D105" s="13">
        <f t="shared" si="35"/>
        <v>365583.46999999991</v>
      </c>
      <c r="E105" s="13">
        <v>365583.46999999991</v>
      </c>
      <c r="F105" s="13">
        <v>365583.46999999991</v>
      </c>
      <c r="G105" s="13">
        <f t="shared" ref="G105:G112" si="36">D105-E105</f>
        <v>0</v>
      </c>
    </row>
    <row r="106" spans="1:7" ht="15" x14ac:dyDescent="0.25">
      <c r="A106" s="14" t="s">
        <v>34</v>
      </c>
      <c r="B106" s="13">
        <v>2102797.13</v>
      </c>
      <c r="C106" s="13">
        <v>101876014.33</v>
      </c>
      <c r="D106" s="13">
        <f t="shared" si="35"/>
        <v>103978811.45999999</v>
      </c>
      <c r="E106" s="13">
        <v>75521398.189999998</v>
      </c>
      <c r="F106" s="13">
        <v>75441398.189999998</v>
      </c>
      <c r="G106" s="13">
        <f t="shared" si="36"/>
        <v>28457413.269999996</v>
      </c>
    </row>
    <row r="107" spans="1:7" ht="15" x14ac:dyDescent="0.25">
      <c r="A107" s="14" t="s">
        <v>35</v>
      </c>
      <c r="B107" s="13">
        <v>845619.19999999995</v>
      </c>
      <c r="C107" s="13">
        <v>-480234.89</v>
      </c>
      <c r="D107" s="13">
        <f t="shared" si="35"/>
        <v>365384.30999999994</v>
      </c>
      <c r="E107" s="13">
        <v>365384.30999999994</v>
      </c>
      <c r="F107" s="13">
        <v>365384.30999999994</v>
      </c>
      <c r="G107" s="13">
        <f t="shared" si="36"/>
        <v>0</v>
      </c>
    </row>
    <row r="108" spans="1:7" ht="15" x14ac:dyDescent="0.25">
      <c r="A108" s="14" t="s">
        <v>36</v>
      </c>
      <c r="B108" s="13">
        <v>898216.2</v>
      </c>
      <c r="C108" s="13">
        <v>2254090.91</v>
      </c>
      <c r="D108" s="13">
        <f t="shared" si="35"/>
        <v>3152307.1100000003</v>
      </c>
      <c r="E108" s="13">
        <v>1778052.11</v>
      </c>
      <c r="F108" s="13">
        <v>1778052.11</v>
      </c>
      <c r="G108" s="13">
        <f t="shared" si="36"/>
        <v>1374255.0000000002</v>
      </c>
    </row>
    <row r="109" spans="1:7" ht="15" x14ac:dyDescent="0.25">
      <c r="A109" s="14" t="s">
        <v>37</v>
      </c>
      <c r="B109" s="13">
        <v>0</v>
      </c>
      <c r="C109" s="13">
        <v>0</v>
      </c>
      <c r="D109" s="13">
        <f t="shared" si="35"/>
        <v>0</v>
      </c>
      <c r="E109" s="13">
        <v>0</v>
      </c>
      <c r="F109" s="13">
        <v>0</v>
      </c>
      <c r="G109" s="13">
        <f t="shared" si="36"/>
        <v>0</v>
      </c>
    </row>
    <row r="110" spans="1:7" ht="15" x14ac:dyDescent="0.25">
      <c r="A110" s="14" t="s">
        <v>38</v>
      </c>
      <c r="B110" s="13">
        <v>647386.80000000005</v>
      </c>
      <c r="C110" s="13">
        <v>50543.97</v>
      </c>
      <c r="D110" s="13">
        <f t="shared" si="35"/>
        <v>697930.77</v>
      </c>
      <c r="E110" s="13">
        <v>697930.77</v>
      </c>
      <c r="F110" s="13">
        <v>697930.77</v>
      </c>
      <c r="G110" s="13">
        <f t="shared" si="36"/>
        <v>0</v>
      </c>
    </row>
    <row r="111" spans="1:7" ht="15" x14ac:dyDescent="0.25">
      <c r="A111" s="14" t="s">
        <v>39</v>
      </c>
      <c r="B111" s="13">
        <v>352332.38</v>
      </c>
      <c r="C111" s="13">
        <v>610758</v>
      </c>
      <c r="D111" s="13">
        <f t="shared" si="35"/>
        <v>963090.38</v>
      </c>
      <c r="E111" s="13">
        <v>963090.38</v>
      </c>
      <c r="F111" s="13">
        <v>963090.38</v>
      </c>
      <c r="G111" s="13">
        <f t="shared" si="36"/>
        <v>0</v>
      </c>
    </row>
    <row r="112" spans="1:7" ht="15" x14ac:dyDescent="0.25">
      <c r="A112" s="14" t="s">
        <v>40</v>
      </c>
      <c r="B112" s="13">
        <v>30378</v>
      </c>
      <c r="C112" s="13">
        <v>141720.12</v>
      </c>
      <c r="D112" s="13">
        <f t="shared" si="35"/>
        <v>172098.12</v>
      </c>
      <c r="E112" s="13">
        <v>172098.12000000011</v>
      </c>
      <c r="F112" s="13">
        <v>172098.12000000011</v>
      </c>
      <c r="G112" s="13">
        <f t="shared" si="36"/>
        <v>0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37">SUM(C114:C122)</f>
        <v>453500</v>
      </c>
      <c r="D113" s="13">
        <f t="shared" si="37"/>
        <v>453500</v>
      </c>
      <c r="E113" s="13">
        <f t="shared" si="37"/>
        <v>357500</v>
      </c>
      <c r="F113" s="13">
        <f t="shared" si="37"/>
        <v>357500</v>
      </c>
      <c r="G113" s="13">
        <f t="shared" si="37"/>
        <v>96000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f t="shared" ref="D114:D122" si="38">B114+C114</f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f t="shared" si="38"/>
        <v>0</v>
      </c>
      <c r="E115" s="13">
        <v>0</v>
      </c>
      <c r="F115" s="13">
        <v>0</v>
      </c>
      <c r="G115" s="13">
        <f t="shared" ref="G115:G122" si="39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f t="shared" si="38"/>
        <v>0</v>
      </c>
      <c r="E116" s="13">
        <v>0</v>
      </c>
      <c r="F116" s="13">
        <v>0</v>
      </c>
      <c r="G116" s="13">
        <f t="shared" si="39"/>
        <v>0</v>
      </c>
    </row>
    <row r="117" spans="1:7" ht="15" x14ac:dyDescent="0.25">
      <c r="A117" s="14" t="s">
        <v>45</v>
      </c>
      <c r="B117" s="13">
        <v>0</v>
      </c>
      <c r="C117" s="13">
        <v>453500</v>
      </c>
      <c r="D117" s="13">
        <f t="shared" si="38"/>
        <v>453500</v>
      </c>
      <c r="E117" s="13">
        <v>357500</v>
      </c>
      <c r="F117" s="13">
        <v>357500</v>
      </c>
      <c r="G117" s="13">
        <f t="shared" si="39"/>
        <v>96000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f t="shared" si="38"/>
        <v>0</v>
      </c>
      <c r="E118" s="13">
        <v>0</v>
      </c>
      <c r="F118" s="13">
        <v>0</v>
      </c>
      <c r="G118" s="13">
        <f t="shared" si="39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f t="shared" si="38"/>
        <v>0</v>
      </c>
      <c r="E119" s="13">
        <v>0</v>
      </c>
      <c r="F119" s="13">
        <v>0</v>
      </c>
      <c r="G119" s="13">
        <f t="shared" si="39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f t="shared" si="38"/>
        <v>0</v>
      </c>
      <c r="E120" s="13">
        <v>0</v>
      </c>
      <c r="F120" s="13">
        <v>0</v>
      </c>
      <c r="G120" s="13">
        <f t="shared" si="39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f t="shared" si="38"/>
        <v>0</v>
      </c>
      <c r="E121" s="13">
        <v>0</v>
      </c>
      <c r="F121" s="13">
        <v>0</v>
      </c>
      <c r="G121" s="13">
        <f t="shared" si="39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f t="shared" si="38"/>
        <v>0</v>
      </c>
      <c r="E122" s="13">
        <v>0</v>
      </c>
      <c r="F122" s="13">
        <v>0</v>
      </c>
      <c r="G122" s="13">
        <f t="shared" si="39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40">SUM(C124:C132)</f>
        <v>551238.19000000006</v>
      </c>
      <c r="D123" s="13">
        <f t="shared" si="40"/>
        <v>551238.19000000006</v>
      </c>
      <c r="E123" s="13">
        <f t="shared" si="40"/>
        <v>508449.19</v>
      </c>
      <c r="F123" s="13">
        <f t="shared" si="40"/>
        <v>508449.19</v>
      </c>
      <c r="G123" s="13">
        <f t="shared" si="40"/>
        <v>42789.000000000058</v>
      </c>
    </row>
    <row r="124" spans="1:7" ht="15" x14ac:dyDescent="0.25">
      <c r="A124" s="14" t="s">
        <v>52</v>
      </c>
      <c r="B124" s="13">
        <v>0</v>
      </c>
      <c r="C124" s="13">
        <v>525281.06000000006</v>
      </c>
      <c r="D124" s="13">
        <f t="shared" ref="D124:D132" si="41">B124+C124</f>
        <v>525281.06000000006</v>
      </c>
      <c r="E124" s="13">
        <v>482492.06</v>
      </c>
      <c r="F124" s="13">
        <v>482492.06</v>
      </c>
      <c r="G124" s="13">
        <f>D124-E124</f>
        <v>42789.000000000058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f t="shared" si="41"/>
        <v>0</v>
      </c>
      <c r="E125" s="13">
        <v>0</v>
      </c>
      <c r="F125" s="13">
        <v>0</v>
      </c>
      <c r="G125" s="13">
        <f t="shared" ref="G125:G132" si="42">D125-E125</f>
        <v>0</v>
      </c>
    </row>
    <row r="126" spans="1:7" ht="15" x14ac:dyDescent="0.25">
      <c r="A126" s="14" t="s">
        <v>54</v>
      </c>
      <c r="B126" s="13">
        <v>0</v>
      </c>
      <c r="C126" s="13">
        <v>3504.36</v>
      </c>
      <c r="D126" s="13">
        <f t="shared" si="41"/>
        <v>3504.36</v>
      </c>
      <c r="E126" s="13">
        <v>3504.36</v>
      </c>
      <c r="F126" s="13">
        <v>3504.36</v>
      </c>
      <c r="G126" s="13">
        <f t="shared" si="42"/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f t="shared" si="41"/>
        <v>0</v>
      </c>
      <c r="E127" s="13">
        <v>0</v>
      </c>
      <c r="F127" s="13">
        <v>0</v>
      </c>
      <c r="G127" s="13">
        <f t="shared" si="42"/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f t="shared" si="41"/>
        <v>0</v>
      </c>
      <c r="E128" s="13">
        <v>0</v>
      </c>
      <c r="F128" s="13">
        <v>0</v>
      </c>
      <c r="G128" s="13">
        <f t="shared" si="42"/>
        <v>0</v>
      </c>
    </row>
    <row r="129" spans="1:7" ht="15" x14ac:dyDescent="0.25">
      <c r="A129" s="14" t="s">
        <v>57</v>
      </c>
      <c r="B129" s="13">
        <v>0</v>
      </c>
      <c r="C129" s="13">
        <v>22452.77</v>
      </c>
      <c r="D129" s="13">
        <f t="shared" si="41"/>
        <v>22452.77</v>
      </c>
      <c r="E129" s="13">
        <v>22452.77</v>
      </c>
      <c r="F129" s="13">
        <v>22452.77</v>
      </c>
      <c r="G129" s="13">
        <f t="shared" si="42"/>
        <v>0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f t="shared" si="41"/>
        <v>0</v>
      </c>
      <c r="E130" s="13">
        <v>0</v>
      </c>
      <c r="F130" s="13">
        <v>0</v>
      </c>
      <c r="G130" s="13">
        <f t="shared" si="42"/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f t="shared" si="41"/>
        <v>0</v>
      </c>
      <c r="E131" s="13">
        <v>0</v>
      </c>
      <c r="F131" s="13">
        <v>0</v>
      </c>
      <c r="G131" s="13">
        <f t="shared" si="42"/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f t="shared" si="41"/>
        <v>0</v>
      </c>
      <c r="E132" s="13">
        <v>0</v>
      </c>
      <c r="F132" s="13">
        <v>0</v>
      </c>
      <c r="G132" s="13">
        <f t="shared" si="42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43">SUM(C134:C136)</f>
        <v>0</v>
      </c>
      <c r="D133" s="13">
        <f t="shared" si="43"/>
        <v>0</v>
      </c>
      <c r="E133" s="13">
        <f t="shared" si="43"/>
        <v>0</v>
      </c>
      <c r="F133" s="13">
        <f t="shared" si="43"/>
        <v>0</v>
      </c>
      <c r="G133" s="13">
        <f t="shared" si="43"/>
        <v>0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f t="shared" ref="D134:D136" si="44">B134+C134</f>
        <v>0</v>
      </c>
      <c r="E134" s="13">
        <v>0</v>
      </c>
      <c r="F134" s="13">
        <v>0</v>
      </c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3">
        <v>0</v>
      </c>
      <c r="D135" s="13">
        <f t="shared" si="44"/>
        <v>0</v>
      </c>
      <c r="E135" s="13">
        <v>0</v>
      </c>
      <c r="F135" s="13">
        <v>0</v>
      </c>
      <c r="G135" s="13">
        <f t="shared" ref="G135:G136" si="45">D135-E135</f>
        <v>0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f t="shared" si="44"/>
        <v>0</v>
      </c>
      <c r="E136" s="13">
        <v>0</v>
      </c>
      <c r="F136" s="13">
        <v>0</v>
      </c>
      <c r="G136" s="13">
        <f t="shared" si="45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46">SUM(C138:C142,C144:C145)</f>
        <v>0</v>
      </c>
      <c r="D137" s="13">
        <f t="shared" si="46"/>
        <v>0</v>
      </c>
      <c r="E137" s="13">
        <f t="shared" si="46"/>
        <v>0</v>
      </c>
      <c r="F137" s="13">
        <f t="shared" si="46"/>
        <v>0</v>
      </c>
      <c r="G137" s="13">
        <f t="shared" si="46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f t="shared" ref="D138:D141" si="47">B138+C138</f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f t="shared" si="47"/>
        <v>0</v>
      </c>
      <c r="E139" s="13">
        <v>0</v>
      </c>
      <c r="F139" s="13">
        <v>0</v>
      </c>
      <c r="G139" s="13">
        <f t="shared" ref="G139:G145" si="48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f t="shared" si="47"/>
        <v>0</v>
      </c>
      <c r="E140" s="13">
        <v>0</v>
      </c>
      <c r="F140" s="13">
        <v>0</v>
      </c>
      <c r="G140" s="13">
        <f t="shared" si="48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f t="shared" si="47"/>
        <v>0</v>
      </c>
      <c r="E141" s="13">
        <v>0</v>
      </c>
      <c r="F141" s="13">
        <v>0</v>
      </c>
      <c r="G141" s="13">
        <f t="shared" si="48"/>
        <v>0</v>
      </c>
    </row>
    <row r="142" spans="1:7" ht="15" x14ac:dyDescent="0.25">
      <c r="A142" s="14" t="s">
        <v>70</v>
      </c>
      <c r="B142" s="13">
        <f>B143</f>
        <v>0</v>
      </c>
      <c r="C142" s="13">
        <f t="shared" ref="C142:F142" si="49">C143</f>
        <v>0</v>
      </c>
      <c r="D142" s="13">
        <f t="shared" si="49"/>
        <v>0</v>
      </c>
      <c r="E142" s="13">
        <f t="shared" si="49"/>
        <v>0</v>
      </c>
      <c r="F142" s="13">
        <f t="shared" si="49"/>
        <v>0</v>
      </c>
      <c r="G142" s="13">
        <f t="shared" si="48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f t="shared" ref="D143:D145" si="50">B143+C143</f>
        <v>0</v>
      </c>
      <c r="E143" s="13">
        <v>0</v>
      </c>
      <c r="F143" s="13">
        <v>0</v>
      </c>
      <c r="G143" s="13">
        <f t="shared" si="48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f t="shared" si="50"/>
        <v>0</v>
      </c>
      <c r="E144" s="13">
        <v>0</v>
      </c>
      <c r="F144" s="13">
        <v>0</v>
      </c>
      <c r="G144" s="13">
        <f t="shared" si="48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f t="shared" si="50"/>
        <v>0</v>
      </c>
      <c r="E145" s="13">
        <v>0</v>
      </c>
      <c r="F145" s="13">
        <v>0</v>
      </c>
      <c r="G145" s="13">
        <f t="shared" si="48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51">SUM(C147:C149)</f>
        <v>0</v>
      </c>
      <c r="D146" s="13">
        <f t="shared" si="51"/>
        <v>0</v>
      </c>
      <c r="E146" s="13">
        <f t="shared" si="51"/>
        <v>0</v>
      </c>
      <c r="F146" s="13">
        <f t="shared" si="51"/>
        <v>0</v>
      </c>
      <c r="G146" s="13">
        <f t="shared" si="51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f t="shared" ref="D147:D149" si="52">B147+C147</f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f t="shared" si="52"/>
        <v>0</v>
      </c>
      <c r="E148" s="13">
        <v>0</v>
      </c>
      <c r="F148" s="13">
        <v>0</v>
      </c>
      <c r="G148" s="13">
        <f t="shared" ref="G148:G149" si="53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f t="shared" si="52"/>
        <v>0</v>
      </c>
      <c r="E149" s="13">
        <v>0</v>
      </c>
      <c r="F149" s="13">
        <v>0</v>
      </c>
      <c r="G149" s="13">
        <f t="shared" si="53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54">SUM(C151:C157)</f>
        <v>0</v>
      </c>
      <c r="D150" s="13">
        <f t="shared" si="54"/>
        <v>0</v>
      </c>
      <c r="E150" s="13">
        <f t="shared" si="54"/>
        <v>0</v>
      </c>
      <c r="F150" s="13">
        <f t="shared" si="54"/>
        <v>0</v>
      </c>
      <c r="G150" s="13">
        <f t="shared" si="54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f t="shared" ref="D151:D157" si="55">B151+C151</f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f t="shared" si="55"/>
        <v>0</v>
      </c>
      <c r="E152" s="13">
        <v>0</v>
      </c>
      <c r="F152" s="13">
        <v>0</v>
      </c>
      <c r="G152" s="13">
        <f t="shared" ref="G152:G157" si="56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f t="shared" si="55"/>
        <v>0</v>
      </c>
      <c r="E153" s="13">
        <v>0</v>
      </c>
      <c r="F153" s="13">
        <v>0</v>
      </c>
      <c r="G153" s="13">
        <f t="shared" si="56"/>
        <v>0</v>
      </c>
    </row>
    <row r="154" spans="1:7" ht="15" x14ac:dyDescent="0.25">
      <c r="A154" s="18" t="s">
        <v>82</v>
      </c>
      <c r="B154" s="13">
        <v>0</v>
      </c>
      <c r="C154" s="13">
        <v>0</v>
      </c>
      <c r="D154" s="13">
        <f t="shared" si="55"/>
        <v>0</v>
      </c>
      <c r="E154" s="13">
        <v>0</v>
      </c>
      <c r="F154" s="13">
        <v>0</v>
      </c>
      <c r="G154" s="13">
        <f t="shared" si="56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f t="shared" si="55"/>
        <v>0</v>
      </c>
      <c r="E155" s="13">
        <v>0</v>
      </c>
      <c r="F155" s="13">
        <v>0</v>
      </c>
      <c r="G155" s="13">
        <f t="shared" si="56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f t="shared" si="55"/>
        <v>0</v>
      </c>
      <c r="E156" s="13">
        <v>0</v>
      </c>
      <c r="F156" s="13">
        <v>0</v>
      </c>
      <c r="G156" s="13">
        <f t="shared" si="56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f t="shared" si="55"/>
        <v>0</v>
      </c>
      <c r="E157" s="13">
        <v>0</v>
      </c>
      <c r="F157" s="13">
        <v>0</v>
      </c>
      <c r="G157" s="13">
        <f t="shared" si="56"/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80180240</v>
      </c>
      <c r="C159" s="11">
        <f t="shared" ref="C159:G159" si="57">C9+C84</f>
        <v>107952540.02999999</v>
      </c>
      <c r="D159" s="11">
        <f t="shared" si="57"/>
        <v>188132780.03</v>
      </c>
      <c r="E159" s="11">
        <f t="shared" si="57"/>
        <v>158108134.52000001</v>
      </c>
      <c r="F159" s="11">
        <f t="shared" si="57"/>
        <v>156888254.27999997</v>
      </c>
      <c r="G159" s="11">
        <f t="shared" si="57"/>
        <v>30024645.509999998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spans="1:1" ht="15" hidden="1" x14ac:dyDescent="0.25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2018-06-25T16:48:14Z</dcterms:created>
  <dcterms:modified xsi:type="dcterms:W3CDTF">2018-06-25T16:49:07Z</dcterms:modified>
</cp:coreProperties>
</file>