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a800626\Documents\2018\Transparencia2018\Presupuestales 2018\Transparencia_Reportes a publicar 3er_trimestre\Disciplina\"/>
    </mc:Choice>
  </mc:AlternateContent>
  <bookViews>
    <workbookView xWindow="0" yWindow="0" windowWidth="19200" windowHeight="1218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GASTO_E_FIN_01">Hoja1!$B$44</definedName>
    <definedName name="GASTO_E_FIN_02">Hoja1!$C$44</definedName>
    <definedName name="GASTO_E_FIN_03">Hoja1!$D$44</definedName>
    <definedName name="GASTO_E_FIN_04">Hoja1!$E$44</definedName>
    <definedName name="GASTO_E_FIN_05">Hoja1!$F$44</definedName>
    <definedName name="GASTO_E_FIN_06">Hoja1!$G$44</definedName>
    <definedName name="GASTO_E_T1">Hoja1!$B$20</definedName>
    <definedName name="GASTO_E_T2">Hoja1!$C$20</definedName>
    <definedName name="GASTO_E_T3">Hoja1!$D$20</definedName>
    <definedName name="GASTO_E_T4">Hoja1!$E$20</definedName>
    <definedName name="GASTO_E_T5">Hoja1!$F$20</definedName>
    <definedName name="GASTO_E_T6">Hoja1!$G$20</definedName>
    <definedName name="GASTO_NE_FIN_01">Hoja1!$B$19</definedName>
    <definedName name="GASTO_NE_FIN_02">Hoja1!$C$19</definedName>
    <definedName name="GASTO_NE_FIN_03">Hoja1!$D$19</definedName>
    <definedName name="GASTO_NE_FIN_04">Hoja1!$E$19</definedName>
    <definedName name="GASTO_NE_FIN_05">Hoja1!$F$19</definedName>
    <definedName name="GASTO_NE_FIN_06">Hoja1!$G$19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G10" i="1"/>
  <c r="D11" i="1"/>
  <c r="G11" i="1"/>
  <c r="D12" i="1"/>
  <c r="G12" i="1"/>
  <c r="G13" i="1"/>
  <c r="D14" i="1"/>
  <c r="G14" i="1"/>
  <c r="D15" i="1"/>
  <c r="G15" i="1"/>
  <c r="D16" i="1"/>
  <c r="G16" i="1"/>
  <c r="D17" i="1"/>
  <c r="G17" i="1"/>
  <c r="D18" i="1"/>
  <c r="G18" i="1"/>
  <c r="G9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D28" i="1"/>
  <c r="G28" i="1"/>
  <c r="D29" i="1"/>
  <c r="G29" i="1"/>
  <c r="D30" i="1"/>
  <c r="G30" i="1"/>
  <c r="D31" i="1"/>
  <c r="G31" i="1"/>
  <c r="D32" i="1"/>
  <c r="G32" i="1"/>
  <c r="D33" i="1"/>
  <c r="G33" i="1"/>
  <c r="D34" i="1"/>
  <c r="G34" i="1"/>
  <c r="D35" i="1"/>
  <c r="G35" i="1"/>
  <c r="D36" i="1"/>
  <c r="G36" i="1"/>
  <c r="D37" i="1"/>
  <c r="G37" i="1"/>
  <c r="D38" i="1"/>
  <c r="G38" i="1"/>
  <c r="D39" i="1"/>
  <c r="G39" i="1"/>
  <c r="D40" i="1"/>
  <c r="G40" i="1"/>
  <c r="D41" i="1"/>
  <c r="G41" i="1"/>
  <c r="D42" i="1"/>
  <c r="G42" i="1"/>
  <c r="D43" i="1"/>
  <c r="G43" i="1"/>
  <c r="G20" i="1"/>
  <c r="G45" i="1"/>
  <c r="F9" i="1"/>
  <c r="F20" i="1"/>
  <c r="F45" i="1"/>
  <c r="E9" i="1"/>
  <c r="E20" i="1"/>
  <c r="E45" i="1"/>
  <c r="D9" i="1"/>
  <c r="D20" i="1"/>
  <c r="D45" i="1"/>
  <c r="C9" i="1"/>
  <c r="C20" i="1"/>
  <c r="C45" i="1"/>
  <c r="B9" i="1"/>
  <c r="B20" i="1"/>
  <c r="B45" i="1"/>
  <c r="A5" i="1"/>
  <c r="A2" i="1"/>
</calcChain>
</file>

<file path=xl/sharedStrings.xml><?xml version="1.0" encoding="utf-8"?>
<sst xmlns="http://schemas.openxmlformats.org/spreadsheetml/2006/main" count="49" uniqueCount="40">
  <si>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</si>
  <si>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</si>
  <si>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</si>
  <si>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</si>
  <si>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</si>
  <si>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</si>
  <si>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</si>
  <si>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</si>
  <si>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</si>
  <si>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</si>
  <si>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</si>
  <si>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</si>
  <si>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</si>
  <si>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Servicios Estudiantiles</t>
  </si>
  <si>
    <t>Tecnologías de la Información y Comunicación</t>
  </si>
  <si>
    <t>Personal</t>
  </si>
  <si>
    <t>Recursos Materiales</t>
  </si>
  <si>
    <t>Mantenimiento e Instalaciones</t>
  </si>
  <si>
    <t>Servicios Escolares</t>
  </si>
  <si>
    <t>Rectoría</t>
  </si>
  <si>
    <t>Vinculación</t>
  </si>
  <si>
    <t>Educación Continua para la Internacionalización</t>
  </si>
  <si>
    <t>*</t>
  </si>
  <si>
    <t>II. Gasto Etiquetado (II=A+B+C+D+E+F+G+H)</t>
  </si>
  <si>
    <t>Secretaría Académica</t>
  </si>
  <si>
    <t>Servicios Médicos</t>
  </si>
  <si>
    <t>Metal-Mecánica</t>
  </si>
  <si>
    <t>Administración y Evaluación de Proyectos</t>
  </si>
  <si>
    <t>Procesos Alimentarios</t>
  </si>
  <si>
    <t>Mecatrónica</t>
  </si>
  <si>
    <t>Turismo</t>
  </si>
  <si>
    <t>Administración y Finanzas</t>
  </si>
  <si>
    <t>Contabilidad</t>
  </si>
  <si>
    <t>Planeación y Evaluación</t>
  </si>
  <si>
    <t>Programación y Presupuesto</t>
  </si>
  <si>
    <t>Servicio Escolares</t>
  </si>
  <si>
    <t>Prensa y Difusión</t>
  </si>
  <si>
    <t>Actividades Culturales y Deportivas</t>
  </si>
  <si>
    <t>Servicios Bibliotecarios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</si>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</sst>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nexo_1_Criterios_LDF-3er%20trim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30 de septiembre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sqref="A1:G1"/>
    </sheetView>
  </sheetViews>
  <sheetFormatPr baseColWidth="10" defaultColWidth="0" defaultRowHeight="0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15" x14ac:dyDescent="0.25">
      <c r="A2" s="2" t="str">
        <f>ENTE_PUBLICO_A</f>
        <v>UNIVERSIDAD TECNOLÓGICA DEL VALLE DEL MEZQUITAL, Gobierno del Estado de Hidalgo (a)</v>
      </c>
      <c r="B2" s="3"/>
      <c r="C2" s="3"/>
      <c r="D2" s="3"/>
      <c r="E2" s="3"/>
      <c r="F2" s="3"/>
      <c r="G2" s="4"/>
    </row>
    <row r="3" spans="1:7" ht="15" x14ac:dyDescent="0.25">
      <c r="A3" s="5" t="s">
        <v>1</v>
      </c>
      <c r="B3" s="6"/>
      <c r="C3" s="6"/>
      <c r="D3" s="6"/>
      <c r="E3" s="6"/>
      <c r="F3" s="6"/>
      <c r="G3" s="7"/>
    </row>
    <row r="4" spans="1:7" ht="15" x14ac:dyDescent="0.25">
      <c r="A4" s="5" t="s">
        <v>2</v>
      </c>
      <c r="B4" s="6"/>
      <c r="C4" s="6"/>
      <c r="D4" s="6"/>
      <c r="E4" s="6"/>
      <c r="F4" s="6"/>
      <c r="G4" s="7"/>
    </row>
    <row r="5" spans="1:7" ht="15" x14ac:dyDescent="0.25">
      <c r="A5" s="8" t="str">
        <f>TRIMESTRE</f>
        <v>Del 1 de enero al 30 de septiembre de 2018 (b)</v>
      </c>
      <c r="B5" s="9"/>
      <c r="C5" s="9"/>
      <c r="D5" s="9"/>
      <c r="E5" s="9"/>
      <c r="F5" s="9"/>
      <c r="G5" s="10"/>
    </row>
    <row r="6" spans="1:7" ht="15" x14ac:dyDescent="0.25">
      <c r="A6" s="11" t="s">
        <v>3</v>
      </c>
      <c r="B6" s="12"/>
      <c r="C6" s="12"/>
      <c r="D6" s="12"/>
      <c r="E6" s="12"/>
      <c r="F6" s="12"/>
      <c r="G6" s="13"/>
    </row>
    <row r="7" spans="1:7" ht="15" x14ac:dyDescent="0.25">
      <c r="A7" s="14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30" x14ac:dyDescent="0.25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18" t="s">
        <v>11</v>
      </c>
      <c r="G8" s="20"/>
    </row>
    <row r="9" spans="1:7" ht="15" x14ac:dyDescent="0.25">
      <c r="A9" s="21" t="s">
        <v>12</v>
      </c>
      <c r="B9" s="22">
        <f>SUM(B10:GASTO_NE_FIN_01)</f>
        <v>10500000</v>
      </c>
      <c r="C9" s="22">
        <f>SUM(C10:GASTO_NE_FIN_02)</f>
        <v>0</v>
      </c>
      <c r="D9" s="22">
        <f>SUM(D10:GASTO_NE_FIN_03)</f>
        <v>10500000</v>
      </c>
      <c r="E9" s="22">
        <f>SUM(E10:GASTO_NE_FIN_04)</f>
        <v>6532349.1999999993</v>
      </c>
      <c r="F9" s="22">
        <f>SUM(F10:GASTO_NE_FIN_05)</f>
        <v>6165247.4900000002</v>
      </c>
      <c r="G9" s="22">
        <f>SUM(G10:GASTO_NE_FIN_06)</f>
        <v>3967650.8</v>
      </c>
    </row>
    <row r="10" spans="1:7" s="26" customFormat="1" ht="15" x14ac:dyDescent="0.25">
      <c r="A10" s="23" t="s">
        <v>13</v>
      </c>
      <c r="B10" s="24">
        <v>1000000</v>
      </c>
      <c r="C10" s="24">
        <v>0</v>
      </c>
      <c r="D10" s="24">
        <f>B10+C10</f>
        <v>1000000</v>
      </c>
      <c r="E10" s="24">
        <v>313416.8</v>
      </c>
      <c r="F10" s="24">
        <v>313416.8</v>
      </c>
      <c r="G10" s="25">
        <f>D10-E10</f>
        <v>686583.2</v>
      </c>
    </row>
    <row r="11" spans="1:7" s="26" customFormat="1" ht="15" x14ac:dyDescent="0.25">
      <c r="A11" s="23" t="s">
        <v>14</v>
      </c>
      <c r="B11" s="24">
        <v>593868</v>
      </c>
      <c r="C11" s="24">
        <v>122493.6</v>
      </c>
      <c r="D11" s="24">
        <f t="shared" ref="D11:D18" si="0">B11+C11</f>
        <v>716361.6</v>
      </c>
      <c r="E11" s="24">
        <v>516194.78</v>
      </c>
      <c r="F11" s="24">
        <v>516194.78</v>
      </c>
      <c r="G11" s="25">
        <f t="shared" ref="G11:G18" si="1">D11-E11</f>
        <v>200166.81999999995</v>
      </c>
    </row>
    <row r="12" spans="1:7" s="26" customFormat="1" ht="15" x14ac:dyDescent="0.25">
      <c r="A12" s="23" t="s">
        <v>15</v>
      </c>
      <c r="B12" s="24">
        <v>4272240</v>
      </c>
      <c r="C12" s="24">
        <v>0</v>
      </c>
      <c r="D12" s="24">
        <f t="shared" si="0"/>
        <v>4272240</v>
      </c>
      <c r="E12" s="24">
        <v>3093607.09</v>
      </c>
      <c r="F12" s="24">
        <v>2726505.38</v>
      </c>
      <c r="G12" s="25">
        <f t="shared" si="1"/>
        <v>1178632.9100000001</v>
      </c>
    </row>
    <row r="13" spans="1:7" s="26" customFormat="1" ht="15" x14ac:dyDescent="0.25">
      <c r="A13" s="23" t="s">
        <v>16</v>
      </c>
      <c r="B13" s="24">
        <v>1100000</v>
      </c>
      <c r="C13" s="24">
        <v>-4060</v>
      </c>
      <c r="D13" s="24">
        <v>1095940</v>
      </c>
      <c r="E13" s="24">
        <v>747660.55</v>
      </c>
      <c r="F13" s="24">
        <v>747660.55</v>
      </c>
      <c r="G13" s="25">
        <f t="shared" si="1"/>
        <v>348279.44999999995</v>
      </c>
    </row>
    <row r="14" spans="1:7" s="26" customFormat="1" ht="15" x14ac:dyDescent="0.25">
      <c r="A14" s="23" t="s">
        <v>17</v>
      </c>
      <c r="B14" s="24">
        <v>1032000</v>
      </c>
      <c r="C14" s="24">
        <v>4060</v>
      </c>
      <c r="D14" s="24">
        <f t="shared" si="0"/>
        <v>1036060</v>
      </c>
      <c r="E14" s="24">
        <v>550817</v>
      </c>
      <c r="F14" s="24">
        <v>550817</v>
      </c>
      <c r="G14" s="25">
        <f t="shared" si="1"/>
        <v>485243</v>
      </c>
    </row>
    <row r="15" spans="1:7" s="26" customFormat="1" ht="15" x14ac:dyDescent="0.25">
      <c r="A15" s="23" t="s">
        <v>18</v>
      </c>
      <c r="B15" s="24">
        <v>2029440</v>
      </c>
      <c r="C15" s="24">
        <v>-22493.599999999999</v>
      </c>
      <c r="D15" s="24">
        <f t="shared" si="0"/>
        <v>2006946.4</v>
      </c>
      <c r="E15" s="24">
        <v>1050671.56</v>
      </c>
      <c r="F15" s="24">
        <v>1050671.56</v>
      </c>
      <c r="G15" s="25">
        <f t="shared" si="1"/>
        <v>956274.83999999985</v>
      </c>
    </row>
    <row r="16" spans="1:7" s="26" customFormat="1" ht="15" x14ac:dyDescent="0.25">
      <c r="A16" s="23" t="s">
        <v>19</v>
      </c>
      <c r="B16" s="24">
        <v>100000</v>
      </c>
      <c r="C16" s="24">
        <v>-100000</v>
      </c>
      <c r="D16" s="24">
        <f t="shared" si="0"/>
        <v>0</v>
      </c>
      <c r="E16" s="24">
        <v>0</v>
      </c>
      <c r="F16" s="24">
        <v>0</v>
      </c>
      <c r="G16" s="25">
        <f t="shared" si="1"/>
        <v>0</v>
      </c>
    </row>
    <row r="17" spans="1:7" s="26" customFormat="1" ht="15" x14ac:dyDescent="0.25">
      <c r="A17" s="23" t="s">
        <v>20</v>
      </c>
      <c r="B17" s="24">
        <v>0</v>
      </c>
      <c r="C17" s="24">
        <v>4924.53</v>
      </c>
      <c r="D17" s="24">
        <f t="shared" si="0"/>
        <v>4924.53</v>
      </c>
      <c r="E17" s="24">
        <v>4924.53</v>
      </c>
      <c r="F17" s="24">
        <v>4924.53</v>
      </c>
      <c r="G17" s="25">
        <f t="shared" si="1"/>
        <v>0</v>
      </c>
    </row>
    <row r="18" spans="1:7" s="26" customFormat="1" ht="15" x14ac:dyDescent="0.25">
      <c r="A18" s="23" t="s">
        <v>21</v>
      </c>
      <c r="B18" s="24">
        <v>372452</v>
      </c>
      <c r="C18" s="24">
        <v>-4924.53</v>
      </c>
      <c r="D18" s="24">
        <f t="shared" si="0"/>
        <v>367527.47</v>
      </c>
      <c r="E18" s="24">
        <v>255056.89</v>
      </c>
      <c r="F18" s="24">
        <v>255056.89</v>
      </c>
      <c r="G18" s="25">
        <f t="shared" si="1"/>
        <v>112470.57999999996</v>
      </c>
    </row>
    <row r="19" spans="1:7" ht="15" x14ac:dyDescent="0.25">
      <c r="A19" s="27" t="s">
        <v>22</v>
      </c>
      <c r="B19" s="28"/>
      <c r="C19" s="28"/>
      <c r="D19" s="28"/>
      <c r="E19" s="28"/>
      <c r="F19" s="28"/>
      <c r="G19" s="28"/>
    </row>
    <row r="20" spans="1:7" s="26" customFormat="1" ht="15" x14ac:dyDescent="0.25">
      <c r="A20" s="29" t="s">
        <v>23</v>
      </c>
      <c r="B20" s="30">
        <f>SUM(B21:GASTO_E_FIN_01)</f>
        <v>74556297.999999985</v>
      </c>
      <c r="C20" s="30">
        <f>SUM(C21:GASTO_E_FIN_02)</f>
        <v>5943178.6600000011</v>
      </c>
      <c r="D20" s="30">
        <f>SUM(D21:GASTO_E_FIN_03)</f>
        <v>80499476.659999996</v>
      </c>
      <c r="E20" s="30">
        <f>SUM(E21:GASTO_E_FIN_04)</f>
        <v>58203253.390000008</v>
      </c>
      <c r="F20" s="30">
        <f>SUM(F21:GASTO_E_FIN_05)</f>
        <v>56941808.030000001</v>
      </c>
      <c r="G20" s="30">
        <f>SUM(G21:GASTO_E_FIN_06)</f>
        <v>22296223.27</v>
      </c>
    </row>
    <row r="21" spans="1:7" s="26" customFormat="1" ht="15" x14ac:dyDescent="0.25">
      <c r="A21" s="23" t="s">
        <v>24</v>
      </c>
      <c r="B21" s="24">
        <v>207969.91</v>
      </c>
      <c r="C21" s="24">
        <v>44765.75</v>
      </c>
      <c r="D21" s="24">
        <f t="shared" ref="D21:D43" si="2">B21+C21</f>
        <v>252735.66</v>
      </c>
      <c r="E21" s="24">
        <v>242772.16</v>
      </c>
      <c r="F21" s="24">
        <v>242772.16</v>
      </c>
      <c r="G21" s="24">
        <f>D21-E21</f>
        <v>9963.5</v>
      </c>
    </row>
    <row r="22" spans="1:7" s="26" customFormat="1" ht="15" x14ac:dyDescent="0.25">
      <c r="A22" s="23" t="s">
        <v>13</v>
      </c>
      <c r="B22" s="24">
        <v>4430</v>
      </c>
      <c r="C22" s="24">
        <v>927866.66</v>
      </c>
      <c r="D22" s="24">
        <f t="shared" si="2"/>
        <v>932296.66</v>
      </c>
      <c r="E22" s="24">
        <v>820166.66</v>
      </c>
      <c r="F22" s="24">
        <v>820166.66</v>
      </c>
      <c r="G22" s="24">
        <f t="shared" ref="G22:G43" si="3">D22-E22</f>
        <v>112130</v>
      </c>
    </row>
    <row r="23" spans="1:7" s="26" customFormat="1" ht="15" x14ac:dyDescent="0.25">
      <c r="A23" s="23" t="s">
        <v>25</v>
      </c>
      <c r="B23" s="24">
        <v>80000</v>
      </c>
      <c r="C23" s="24">
        <v>0</v>
      </c>
      <c r="D23" s="24">
        <f t="shared" si="2"/>
        <v>80000</v>
      </c>
      <c r="E23" s="24">
        <v>0</v>
      </c>
      <c r="F23" s="24">
        <v>0</v>
      </c>
      <c r="G23" s="24">
        <f t="shared" si="3"/>
        <v>80000</v>
      </c>
    </row>
    <row r="24" spans="1:7" s="26" customFormat="1" ht="15" x14ac:dyDescent="0.25">
      <c r="A24" s="23" t="s">
        <v>14</v>
      </c>
      <c r="B24" s="24">
        <v>698948.38</v>
      </c>
      <c r="C24" s="24">
        <v>-99282.13</v>
      </c>
      <c r="D24" s="24">
        <f t="shared" si="2"/>
        <v>599666.25</v>
      </c>
      <c r="E24" s="24">
        <v>569680.03</v>
      </c>
      <c r="F24" s="24">
        <v>569680.03</v>
      </c>
      <c r="G24" s="24">
        <f t="shared" si="3"/>
        <v>29986.219999999972</v>
      </c>
    </row>
    <row r="25" spans="1:7" s="26" customFormat="1" ht="15" x14ac:dyDescent="0.25">
      <c r="A25" s="23" t="s">
        <v>26</v>
      </c>
      <c r="B25" s="24">
        <v>60110.68</v>
      </c>
      <c r="C25" s="24">
        <v>7820.71</v>
      </c>
      <c r="D25" s="24">
        <f t="shared" si="2"/>
        <v>67931.39</v>
      </c>
      <c r="E25" s="24">
        <v>24777.86</v>
      </c>
      <c r="F25" s="24">
        <v>24777.86</v>
      </c>
      <c r="G25" s="24">
        <f t="shared" si="3"/>
        <v>43153.53</v>
      </c>
    </row>
    <row r="26" spans="1:7" s="26" customFormat="1" ht="15" x14ac:dyDescent="0.25">
      <c r="A26" s="23" t="s">
        <v>27</v>
      </c>
      <c r="B26" s="24">
        <v>174454.36</v>
      </c>
      <c r="C26" s="24">
        <v>-3771.8</v>
      </c>
      <c r="D26" s="24">
        <f t="shared" si="2"/>
        <v>170682.56</v>
      </c>
      <c r="E26" s="24">
        <v>115593.03</v>
      </c>
      <c r="F26" s="24">
        <v>115593.03</v>
      </c>
      <c r="G26" s="24">
        <f t="shared" si="3"/>
        <v>55089.53</v>
      </c>
    </row>
    <row r="27" spans="1:7" s="26" customFormat="1" ht="15" x14ac:dyDescent="0.25">
      <c r="A27" s="23" t="s">
        <v>28</v>
      </c>
      <c r="B27" s="24">
        <v>82999</v>
      </c>
      <c r="C27" s="24">
        <v>16394.89</v>
      </c>
      <c r="D27" s="24">
        <f t="shared" si="2"/>
        <v>99393.89</v>
      </c>
      <c r="E27" s="24">
        <v>19783.88</v>
      </c>
      <c r="F27" s="24">
        <v>19783.88</v>
      </c>
      <c r="G27" s="24">
        <f t="shared" si="3"/>
        <v>79610.009999999995</v>
      </c>
    </row>
    <row r="28" spans="1:7" s="26" customFormat="1" ht="15" x14ac:dyDescent="0.25">
      <c r="A28" s="23" t="s">
        <v>29</v>
      </c>
      <c r="B28" s="24">
        <v>33145.26</v>
      </c>
      <c r="C28" s="24">
        <v>47724.480000000003</v>
      </c>
      <c r="D28" s="24">
        <f t="shared" si="2"/>
        <v>80869.740000000005</v>
      </c>
      <c r="E28" s="24">
        <v>53853.62</v>
      </c>
      <c r="F28" s="24">
        <v>53853.62</v>
      </c>
      <c r="G28" s="24">
        <f t="shared" si="3"/>
        <v>27016.120000000003</v>
      </c>
    </row>
    <row r="29" spans="1:7" s="26" customFormat="1" ht="15" x14ac:dyDescent="0.25">
      <c r="A29" s="23" t="s">
        <v>30</v>
      </c>
      <c r="B29" s="24">
        <v>251752.61</v>
      </c>
      <c r="C29" s="24">
        <v>15800.41</v>
      </c>
      <c r="D29" s="24">
        <f t="shared" si="2"/>
        <v>267553.01999999996</v>
      </c>
      <c r="E29" s="24">
        <v>218589.96</v>
      </c>
      <c r="F29" s="24">
        <v>218589.96</v>
      </c>
      <c r="G29" s="24">
        <f t="shared" si="3"/>
        <v>48963.059999999969</v>
      </c>
    </row>
    <row r="30" spans="1:7" s="26" customFormat="1" ht="15" x14ac:dyDescent="0.25">
      <c r="A30" s="23" t="s">
        <v>31</v>
      </c>
      <c r="B30" s="24">
        <v>243438.09</v>
      </c>
      <c r="C30" s="24">
        <v>-13101.36</v>
      </c>
      <c r="D30" s="24">
        <f t="shared" si="2"/>
        <v>230336.72999999998</v>
      </c>
      <c r="E30" s="24">
        <v>139145.37</v>
      </c>
      <c r="F30" s="24">
        <v>139145.37</v>
      </c>
      <c r="G30" s="24">
        <f t="shared" si="3"/>
        <v>91191.359999999986</v>
      </c>
    </row>
    <row r="31" spans="1:7" s="26" customFormat="1" ht="15" x14ac:dyDescent="0.25">
      <c r="A31" s="23" t="s">
        <v>15</v>
      </c>
      <c r="B31" s="24">
        <v>63762624.340000004</v>
      </c>
      <c r="C31" s="24">
        <v>222271.71</v>
      </c>
      <c r="D31" s="24">
        <f t="shared" si="2"/>
        <v>63984896.050000004</v>
      </c>
      <c r="E31" s="24">
        <v>44516819.020000003</v>
      </c>
      <c r="F31" s="24">
        <v>43255373.659999996</v>
      </c>
      <c r="G31" s="24">
        <f t="shared" si="3"/>
        <v>19468077.030000001</v>
      </c>
    </row>
    <row r="32" spans="1:7" s="26" customFormat="1" ht="15" x14ac:dyDescent="0.25">
      <c r="A32" s="23" t="s">
        <v>16</v>
      </c>
      <c r="B32" s="24">
        <v>424017.41</v>
      </c>
      <c r="C32" s="24">
        <v>-93597.06</v>
      </c>
      <c r="D32" s="24">
        <f t="shared" si="2"/>
        <v>330420.34999999998</v>
      </c>
      <c r="E32" s="24">
        <v>227526.03</v>
      </c>
      <c r="F32" s="24">
        <v>227526.03</v>
      </c>
      <c r="G32" s="24">
        <f t="shared" si="3"/>
        <v>102894.31999999998</v>
      </c>
    </row>
    <row r="33" spans="1:7" s="26" customFormat="1" ht="15" x14ac:dyDescent="0.25">
      <c r="A33" s="23" t="s">
        <v>32</v>
      </c>
      <c r="B33" s="24">
        <v>620949.55000000005</v>
      </c>
      <c r="C33" s="24">
        <v>-198361.26</v>
      </c>
      <c r="D33" s="24">
        <f t="shared" si="2"/>
        <v>422588.29000000004</v>
      </c>
      <c r="E33" s="24">
        <v>146586.63</v>
      </c>
      <c r="F33" s="24">
        <v>146586.63</v>
      </c>
      <c r="G33" s="24">
        <f t="shared" si="3"/>
        <v>276001.66000000003</v>
      </c>
    </row>
    <row r="34" spans="1:7" s="26" customFormat="1" ht="15" x14ac:dyDescent="0.25">
      <c r="A34" s="23" t="s">
        <v>17</v>
      </c>
      <c r="B34" s="24">
        <v>7014032.6900000004</v>
      </c>
      <c r="C34" s="24">
        <v>-61560.639999999999</v>
      </c>
      <c r="D34" s="24">
        <f t="shared" si="2"/>
        <v>6952472.0500000007</v>
      </c>
      <c r="E34" s="24">
        <v>5252772.72</v>
      </c>
      <c r="F34" s="24">
        <v>5252772.72</v>
      </c>
      <c r="G34" s="24">
        <f t="shared" si="3"/>
        <v>1699699.330000001</v>
      </c>
    </row>
    <row r="35" spans="1:7" s="26" customFormat="1" ht="15" x14ac:dyDescent="0.25">
      <c r="A35" s="23" t="s">
        <v>33</v>
      </c>
      <c r="B35" s="24">
        <v>50294.67</v>
      </c>
      <c r="C35" s="24">
        <v>10232.879999999999</v>
      </c>
      <c r="D35" s="24">
        <f t="shared" si="2"/>
        <v>60527.549999999996</v>
      </c>
      <c r="E35" s="24">
        <v>50581.21</v>
      </c>
      <c r="F35" s="24">
        <v>50581.21</v>
      </c>
      <c r="G35" s="24">
        <f t="shared" si="3"/>
        <v>9946.3399999999965</v>
      </c>
    </row>
    <row r="36" spans="1:7" s="26" customFormat="1" ht="15" x14ac:dyDescent="0.25">
      <c r="A36" s="23" t="s">
        <v>34</v>
      </c>
      <c r="B36" s="24">
        <v>10448</v>
      </c>
      <c r="C36" s="24">
        <v>396.5</v>
      </c>
      <c r="D36" s="24">
        <f t="shared" si="2"/>
        <v>10844.5</v>
      </c>
      <c r="E36" s="24">
        <v>6487.5</v>
      </c>
      <c r="F36" s="24">
        <v>6487.5</v>
      </c>
      <c r="G36" s="24">
        <f t="shared" si="3"/>
        <v>4357</v>
      </c>
    </row>
    <row r="37" spans="1:7" s="26" customFormat="1" ht="15" x14ac:dyDescent="0.25">
      <c r="A37" s="23" t="s">
        <v>35</v>
      </c>
      <c r="B37" s="24">
        <v>1837.27</v>
      </c>
      <c r="C37" s="24">
        <v>11081.86</v>
      </c>
      <c r="D37" s="24">
        <f t="shared" si="2"/>
        <v>12919.130000000001</v>
      </c>
      <c r="E37" s="24">
        <v>12919.13</v>
      </c>
      <c r="F37" s="24">
        <v>12919.13</v>
      </c>
      <c r="G37" s="24">
        <f t="shared" si="3"/>
        <v>0</v>
      </c>
    </row>
    <row r="38" spans="1:7" s="26" customFormat="1" ht="15" x14ac:dyDescent="0.25">
      <c r="A38" s="23" t="s">
        <v>19</v>
      </c>
      <c r="B38" s="24">
        <v>460937.71</v>
      </c>
      <c r="C38" s="24">
        <v>-49504.83</v>
      </c>
      <c r="D38" s="24">
        <f t="shared" si="2"/>
        <v>411432.88</v>
      </c>
      <c r="E38" s="24">
        <v>299500.01</v>
      </c>
      <c r="F38" s="24">
        <v>299500.01</v>
      </c>
      <c r="G38" s="24">
        <f t="shared" si="3"/>
        <v>111932.87</v>
      </c>
    </row>
    <row r="39" spans="1:7" s="26" customFormat="1" ht="15" x14ac:dyDescent="0.25">
      <c r="A39" s="23" t="s">
        <v>20</v>
      </c>
      <c r="B39" s="24">
        <v>174559.02</v>
      </c>
      <c r="C39" s="24">
        <v>5072984.87</v>
      </c>
      <c r="D39" s="24">
        <f t="shared" si="2"/>
        <v>5247543.8899999997</v>
      </c>
      <c r="E39" s="24">
        <v>5234246.8099999996</v>
      </c>
      <c r="F39" s="24">
        <v>5234246.8099999996</v>
      </c>
      <c r="G39" s="24">
        <f t="shared" si="3"/>
        <v>13297.080000000075</v>
      </c>
    </row>
    <row r="40" spans="1:7" s="26" customFormat="1" ht="15" x14ac:dyDescent="0.25">
      <c r="A40" s="23" t="s">
        <v>36</v>
      </c>
      <c r="B40" s="24">
        <v>64140.97</v>
      </c>
      <c r="C40" s="24">
        <v>41726</v>
      </c>
      <c r="D40" s="24">
        <f t="shared" si="2"/>
        <v>105866.97</v>
      </c>
      <c r="E40" s="24">
        <v>87458.74</v>
      </c>
      <c r="F40" s="24">
        <v>87458.74</v>
      </c>
      <c r="G40" s="24">
        <f t="shared" si="3"/>
        <v>18408.229999999996</v>
      </c>
    </row>
    <row r="41" spans="1:7" s="26" customFormat="1" ht="15" x14ac:dyDescent="0.25">
      <c r="A41" s="23" t="s">
        <v>37</v>
      </c>
      <c r="B41" s="24">
        <v>121854.08</v>
      </c>
      <c r="C41" s="24">
        <v>35420.400000000001</v>
      </c>
      <c r="D41" s="24">
        <f t="shared" si="2"/>
        <v>157274.48000000001</v>
      </c>
      <c r="E41" s="24">
        <v>149550.39999999999</v>
      </c>
      <c r="F41" s="24">
        <v>149550.39999999999</v>
      </c>
      <c r="G41" s="24">
        <f t="shared" si="3"/>
        <v>7724.0800000000163</v>
      </c>
    </row>
    <row r="42" spans="1:7" s="26" customFormat="1" ht="15" x14ac:dyDescent="0.25">
      <c r="A42" s="23" t="s">
        <v>38</v>
      </c>
      <c r="B42" s="24">
        <v>3354</v>
      </c>
      <c r="C42" s="24">
        <v>370</v>
      </c>
      <c r="D42" s="24">
        <f t="shared" si="2"/>
        <v>3724</v>
      </c>
      <c r="E42" s="24">
        <v>3724</v>
      </c>
      <c r="F42" s="24">
        <v>3724</v>
      </c>
      <c r="G42" s="24">
        <f t="shared" si="3"/>
        <v>0</v>
      </c>
    </row>
    <row r="43" spans="1:7" s="26" customFormat="1" ht="15" x14ac:dyDescent="0.25">
      <c r="A43" s="23" t="s">
        <v>21</v>
      </c>
      <c r="B43" s="24">
        <v>10000</v>
      </c>
      <c r="C43" s="24">
        <v>7500.62</v>
      </c>
      <c r="D43" s="24">
        <f t="shared" si="2"/>
        <v>17500.62</v>
      </c>
      <c r="E43" s="24">
        <v>10718.62</v>
      </c>
      <c r="F43" s="24">
        <v>10718.62</v>
      </c>
      <c r="G43" s="24">
        <f t="shared" si="3"/>
        <v>6781.9999999999982</v>
      </c>
    </row>
    <row r="44" spans="1:7" ht="15" x14ac:dyDescent="0.25">
      <c r="A44" s="27" t="s">
        <v>22</v>
      </c>
      <c r="B44" s="28"/>
      <c r="C44" s="28"/>
      <c r="D44" s="28"/>
      <c r="E44" s="28"/>
      <c r="F44" s="28"/>
      <c r="G44" s="28"/>
    </row>
    <row r="45" spans="1:7" ht="15" x14ac:dyDescent="0.25">
      <c r="A45" s="29" t="s">
        <v>39</v>
      </c>
      <c r="B45" s="30">
        <f>GASTO_NE_T1+GASTO_E_T1</f>
        <v>85056297.999999985</v>
      </c>
      <c r="C45" s="30">
        <f>GASTO_NE_T2+GASTO_E_T2</f>
        <v>5943178.6600000011</v>
      </c>
      <c r="D45" s="30">
        <f>GASTO_NE_T3+GASTO_E_T3</f>
        <v>90999476.659999996</v>
      </c>
      <c r="E45" s="30">
        <f>GASTO_NE_T4+GASTO_E_T4</f>
        <v>64735602.590000004</v>
      </c>
      <c r="F45" s="30">
        <f>GASTO_NE_T5+GASTO_E_T5</f>
        <v>63107055.520000003</v>
      </c>
      <c r="G45" s="30">
        <f>GASTO_NE_T6+GASTO_E_T6</f>
        <v>26263874.07</v>
      </c>
    </row>
    <row r="46" spans="1:7" ht="15" x14ac:dyDescent="0.25">
      <c r="A46" s="31"/>
      <c r="B46" s="32"/>
      <c r="C46" s="32"/>
      <c r="D46" s="32"/>
      <c r="E46" s="32"/>
      <c r="F46" s="32"/>
      <c r="G46" s="33"/>
    </row>
    <row r="47" spans="1:7" ht="15" hidden="1" x14ac:dyDescent="0.25">
      <c r="A47" s="34"/>
    </row>
    <row r="48" spans="1:7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45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ANABEL CORONA MARTINEZ</cp:lastModifiedBy>
  <dcterms:created xsi:type="dcterms:W3CDTF">2018-10-12T21:12:01Z</dcterms:created>
  <dcterms:modified xsi:type="dcterms:W3CDTF">2018-10-12T21:12:36Z</dcterms:modified>
</cp:coreProperties>
</file>