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10890"/>
  </bookViews>
  <sheets>
    <sheet name="Formato 6 b)" sheetId="1" r:id="rId1"/>
  </sheets>
  <externalReferences>
    <externalReference r:id="rId2"/>
  </externalReferences>
  <definedNames>
    <definedName name="ENTE_PUBLICO_A">'[1]Info General'!$C$7</definedName>
    <definedName name="GASTO_E_FIN_01">'Formato 6 b)'!#REF!</definedName>
    <definedName name="GASTO_E_FIN_02">'Formato 6 b)'!#REF!</definedName>
    <definedName name="GASTO_E_FIN_03">'Formato 6 b)'!#REF!</definedName>
    <definedName name="GASTO_E_FIN_04">'Formato 6 b)'!#REF!</definedName>
    <definedName name="GASTO_E_FIN_05">'Formato 6 b)'!#REF!</definedName>
    <definedName name="GASTO_E_FIN_06">'Formato 6 b)'!#REF!</definedName>
    <definedName name="GASTO_E_T1">'Formato 6 b)'!$B$21</definedName>
    <definedName name="GASTO_E_T2">'Formato 6 b)'!$C$21</definedName>
    <definedName name="GASTO_E_T3">'Formato 6 b)'!$D$21</definedName>
    <definedName name="GASTO_E_T4">'Formato 6 b)'!$E$21</definedName>
    <definedName name="GASTO_E_T5">'Formato 6 b)'!$F$21</definedName>
    <definedName name="GASTO_E_T6">'Formato 6 b)'!$G$21</definedName>
    <definedName name="GASTO_NE_FIN_01">'Formato 6 b)'!$B$20</definedName>
    <definedName name="GASTO_NE_FIN_02">'Formato 6 b)'!$C$20</definedName>
    <definedName name="GASTO_NE_FIN_03">'Formato 6 b)'!$D$20</definedName>
    <definedName name="GASTO_NE_FIN_04">'Formato 6 b)'!$E$20</definedName>
    <definedName name="GASTO_NE_FIN_05">'Formato 6 b)'!$F$20</definedName>
    <definedName name="GASTO_NE_FIN_06">'Formato 6 b)'!$G$20</definedName>
    <definedName name="GASTO_NE_T1">'Formato 6 b)'!$B$9</definedName>
    <definedName name="GASTO_NE_T2">'Formato 6 b)'!$C$9</definedName>
    <definedName name="GASTO_NE_T3">'Formato 6 b)'!$D$9</definedName>
    <definedName name="GASTO_NE_T4">'Formato 6 b)'!$E$9</definedName>
    <definedName name="GASTO_NE_T5">'Formato 6 b)'!$F$9</definedName>
    <definedName name="GASTO_NE_T6">'Formato 6 b)'!$G$9</definedName>
    <definedName name="TRIMESTRE">'[1]Info General'!$C$16</definedName>
  </definedNames>
  <calcPr calcId="144525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2" i="1" l="1"/>
  <c r="G22" i="1"/>
  <c r="D23" i="1"/>
  <c r="G23" i="1"/>
  <c r="D24" i="1"/>
  <c r="G24" i="1"/>
  <c r="D25" i="1"/>
  <c r="G25" i="1"/>
  <c r="D26" i="1"/>
  <c r="G26" i="1"/>
  <c r="D27" i="1"/>
  <c r="G27" i="1"/>
  <c r="D28" i="1"/>
  <c r="G28" i="1"/>
  <c r="D29" i="1"/>
  <c r="G29" i="1"/>
  <c r="D30" i="1"/>
  <c r="G30" i="1"/>
  <c r="D31" i="1"/>
  <c r="G31" i="1"/>
  <c r="D32" i="1"/>
  <c r="G32" i="1"/>
  <c r="D33" i="1"/>
  <c r="G33" i="1"/>
  <c r="D34" i="1"/>
  <c r="G34" i="1"/>
  <c r="D35" i="1"/>
  <c r="G35" i="1"/>
  <c r="D36" i="1"/>
  <c r="G36" i="1"/>
  <c r="D37" i="1"/>
  <c r="G37" i="1"/>
  <c r="D38" i="1"/>
  <c r="G38" i="1"/>
  <c r="D39" i="1"/>
  <c r="G39" i="1"/>
  <c r="D40" i="1"/>
  <c r="G40" i="1"/>
  <c r="D41" i="1"/>
  <c r="G41" i="1"/>
  <c r="D42" i="1"/>
  <c r="G42" i="1"/>
  <c r="D43" i="1"/>
  <c r="G43" i="1"/>
  <c r="D44" i="1"/>
  <c r="G44" i="1"/>
  <c r="D45" i="1"/>
  <c r="G45" i="1"/>
  <c r="G21" i="1"/>
  <c r="C21" i="1"/>
  <c r="D21" i="1"/>
  <c r="E21" i="1"/>
  <c r="F21" i="1"/>
  <c r="B21" i="1"/>
  <c r="B9" i="1"/>
  <c r="B48" i="1"/>
  <c r="D14" i="1"/>
  <c r="G14" i="1"/>
  <c r="G10" i="1"/>
  <c r="G11" i="1"/>
  <c r="G12" i="1"/>
  <c r="G13" i="1"/>
  <c r="G15" i="1"/>
  <c r="G16" i="1"/>
  <c r="G19" i="1"/>
  <c r="G9" i="1"/>
  <c r="G48" i="1"/>
  <c r="F9" i="1"/>
  <c r="F48" i="1"/>
  <c r="E9" i="1"/>
  <c r="E48" i="1"/>
  <c r="D9" i="1"/>
  <c r="D48" i="1"/>
  <c r="C9" i="1"/>
  <c r="C48" i="1"/>
  <c r="D46" i="1"/>
  <c r="G46" i="1"/>
  <c r="D19" i="1"/>
  <c r="D18" i="1"/>
  <c r="G18" i="1"/>
  <c r="D17" i="1"/>
  <c r="G17" i="1"/>
  <c r="D16" i="1"/>
  <c r="D15" i="1"/>
  <c r="D13" i="1"/>
  <c r="D12" i="1"/>
  <c r="D11" i="1"/>
  <c r="D10" i="1"/>
  <c r="A2" i="1"/>
</calcChain>
</file>

<file path=xl/sharedStrings.xml><?xml version="1.0" encoding="utf-8"?>
<sst xmlns="http://schemas.openxmlformats.org/spreadsheetml/2006/main" count="53" uniqueCount="43">
  <si>
    <t>Formato 6 b) Estado Analítico del Ejercicio del Presupuesto de Egresos Detallado - LDF 
                        (Clasificación Administrativa)</t>
  </si>
  <si>
    <t>Estado Analítico del Ejercicio del Presupuesto de Egresos Detallado - LDF</t>
  </si>
  <si>
    <t>Clasificación Administrativa</t>
  </si>
  <si>
    <t>(PESOS)</t>
  </si>
  <si>
    <t>Concepto (c)</t>
  </si>
  <si>
    <t>Egresos</t>
  </si>
  <si>
    <t>Subejercicio (e)</t>
  </si>
  <si>
    <t>Aprobado (d)</t>
  </si>
  <si>
    <t>Ampliaciones/ (Reducciones)</t>
  </si>
  <si>
    <t>Modificado</t>
  </si>
  <si>
    <t>Devengado</t>
  </si>
  <si>
    <t>Pagado</t>
  </si>
  <si>
    <t>I. Gasto No Etiquetado (I=A+B+C+D+E+F+G+H)</t>
  </si>
  <si>
    <t>*</t>
  </si>
  <si>
    <t>II. Gasto Etiquetado (II=A+B+C+D+E+F+G+H)</t>
  </si>
  <si>
    <t>III. Total de Egresos (III = I + II)</t>
  </si>
  <si>
    <t>Servicios Estudiantiles</t>
  </si>
  <si>
    <t>Tecnologías de la Información y Comunicación</t>
  </si>
  <si>
    <t>Personal</t>
  </si>
  <si>
    <t>Recursos Materiales</t>
  </si>
  <si>
    <t>Contabilidad</t>
  </si>
  <si>
    <t>Mantenimiento e Instalaciones</t>
  </si>
  <si>
    <t>Servicios Escolares</t>
  </si>
  <si>
    <t>Rectoría</t>
  </si>
  <si>
    <t>Vinculación</t>
  </si>
  <si>
    <t>Educación Continua para la Internacionalización</t>
  </si>
  <si>
    <t>Secretaría Académica</t>
  </si>
  <si>
    <t>Servicios Médicos</t>
  </si>
  <si>
    <t>Prácticas y Estadías</t>
  </si>
  <si>
    <t>Investigación</t>
  </si>
  <si>
    <t>Metal-Mecánica</t>
  </si>
  <si>
    <t>Administración y Evaluación de Proyectos</t>
  </si>
  <si>
    <t>Procesos Alimentarios</t>
  </si>
  <si>
    <t>Mecatrónica</t>
  </si>
  <si>
    <t>Turismo</t>
  </si>
  <si>
    <t>Administración y Finanzas</t>
  </si>
  <si>
    <t>Planeación y Evaluación</t>
  </si>
  <si>
    <t>Programación y Presupuesto</t>
  </si>
  <si>
    <t>Servicio Escolares</t>
  </si>
  <si>
    <t>Prensa y Difusión</t>
  </si>
  <si>
    <t>Actividades Culturales y Deportivas</t>
  </si>
  <si>
    <t>Servicios Bibliotecarios</t>
  </si>
  <si>
    <t>01 de enero de 2019 y al 30 de junio de 2019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</si>
</sst>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2" borderId="10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left" vertical="center" indent="3"/>
    </xf>
    <xf numFmtId="0" fontId="1" fillId="0" borderId="9" xfId="0" applyFont="1" applyFill="1" applyBorder="1" applyAlignment="1" applyProtection="1">
      <alignment vertical="center"/>
      <protection locked="0"/>
    </xf>
    <xf numFmtId="0" fontId="0" fillId="0" borderId="12" xfId="0" applyFill="1" applyBorder="1" applyAlignment="1" applyProtection="1">
      <alignment vertical="center"/>
      <protection locked="0"/>
    </xf>
    <xf numFmtId="0" fontId="0" fillId="0" borderId="12" xfId="0" applyFont="1" applyFill="1" applyBorder="1" applyAlignment="1" applyProtection="1">
      <alignment vertical="center"/>
      <protection locked="0"/>
    </xf>
    <xf numFmtId="0" fontId="0" fillId="0" borderId="0" xfId="0" applyProtection="1">
      <protection locked="0"/>
    </xf>
    <xf numFmtId="0" fontId="2" fillId="0" borderId="12" xfId="0" applyFont="1" applyFill="1" applyBorder="1" applyAlignment="1">
      <alignment vertical="center"/>
    </xf>
    <xf numFmtId="0" fontId="0" fillId="0" borderId="12" xfId="0" applyFill="1" applyBorder="1" applyAlignment="1">
      <alignment vertical="center"/>
    </xf>
    <xf numFmtId="0" fontId="1" fillId="0" borderId="12" xfId="0" applyFont="1" applyFill="1" applyBorder="1" applyAlignment="1">
      <alignment horizontal="left" vertical="center" indent="3"/>
    </xf>
    <xf numFmtId="0" fontId="1" fillId="0" borderId="12" xfId="0" applyFont="1" applyFill="1" applyBorder="1" applyAlignment="1" applyProtection="1">
      <alignment vertical="center"/>
      <protection locked="0"/>
    </xf>
    <xf numFmtId="0" fontId="0" fillId="0" borderId="11" xfId="0" applyFill="1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0" xfId="0" applyFill="1" applyBorder="1"/>
    <xf numFmtId="0" fontId="0" fillId="0" borderId="12" xfId="0" applyFill="1" applyBorder="1" applyAlignment="1" applyProtection="1">
      <alignment horizontal="left" vertical="center" indent="6"/>
      <protection locked="0"/>
    </xf>
    <xf numFmtId="0" fontId="1" fillId="2" borderId="9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1" fillId="2" borderId="1" xfId="0" applyFont="1" applyFill="1" applyBorder="1" applyAlignment="1" applyProtection="1">
      <alignment horizontal="center"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Ley%20de%20Disciplina%20Financiera\orden_0090_Formatos_Anexo_1_Criterios_LDF-4to%20trim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UNIVERSIDAD TECNOLÓGICA DEL VALLE DEL MEZQUITAL, Gobierno del Estado de Hidalgo (a)</v>
          </cell>
        </row>
        <row r="16">
          <cell r="C16" t="str">
            <v>Del 1 de enero al 31 de diciembre de 2017 (b)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9">
          <cell r="B9">
            <v>10500000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3"/>
  <sheetViews>
    <sheetView tabSelected="1" zoomScaleNormal="100" workbookViewId="0">
      <selection activeCell="A4" sqref="A3:G4"/>
    </sheetView>
  </sheetViews>
  <sheetFormatPr baseColWidth="10" defaultColWidth="0" defaultRowHeight="15" customHeight="1" zeroHeight="1" x14ac:dyDescent="0.25"/>
  <cols>
    <col min="1" max="1" width="59.28515625" customWidth="1"/>
    <col min="2" max="6" width="20.7109375" customWidth="1"/>
    <col min="7" max="7" width="18.28515625" customWidth="1"/>
    <col min="8" max="16384" width="10.7109375" hidden="1"/>
  </cols>
  <sheetData>
    <row r="1" spans="1:7" ht="21" x14ac:dyDescent="0.25">
      <c r="A1" s="22" t="s">
        <v>0</v>
      </c>
      <c r="B1" s="22"/>
      <c r="C1" s="22"/>
      <c r="D1" s="22"/>
      <c r="E1" s="22"/>
      <c r="F1" s="22"/>
      <c r="G1" s="22"/>
    </row>
    <row r="2" spans="1:7" x14ac:dyDescent="0.25">
      <c r="A2" s="23" t="str">
        <f>ENTE_PUBLICO_A</f>
        <v>UNIVERSIDAD TECNOLÓGICA DEL VALLE DEL MEZQUITAL, Gobierno del Estado de Hidalgo (a)</v>
      </c>
      <c r="B2" s="24"/>
      <c r="C2" s="24"/>
      <c r="D2" s="24"/>
      <c r="E2" s="24"/>
      <c r="F2" s="24"/>
      <c r="G2" s="25"/>
    </row>
    <row r="3" spans="1:7" x14ac:dyDescent="0.25">
      <c r="A3" s="26" t="s">
        <v>1</v>
      </c>
      <c r="B3" s="27"/>
      <c r="C3" s="27"/>
      <c r="D3" s="27"/>
      <c r="E3" s="27"/>
      <c r="F3" s="27"/>
      <c r="G3" s="28"/>
    </row>
    <row r="4" spans="1:7" x14ac:dyDescent="0.25">
      <c r="A4" s="26" t="s">
        <v>2</v>
      </c>
      <c r="B4" s="27"/>
      <c r="C4" s="27"/>
      <c r="D4" s="27"/>
      <c r="E4" s="27"/>
      <c r="F4" s="27"/>
      <c r="G4" s="28"/>
    </row>
    <row r="5" spans="1:7" x14ac:dyDescent="0.25">
      <c r="A5" s="29" t="s">
        <v>42</v>
      </c>
      <c r="B5" s="30"/>
      <c r="C5" s="30"/>
      <c r="D5" s="30"/>
      <c r="E5" s="30"/>
      <c r="F5" s="30"/>
      <c r="G5" s="31"/>
    </row>
    <row r="6" spans="1:7" x14ac:dyDescent="0.25">
      <c r="A6" s="32" t="s">
        <v>3</v>
      </c>
      <c r="B6" s="33"/>
      <c r="C6" s="33"/>
      <c r="D6" s="33"/>
      <c r="E6" s="33"/>
      <c r="F6" s="33"/>
      <c r="G6" s="34"/>
    </row>
    <row r="7" spans="1:7" x14ac:dyDescent="0.25">
      <c r="A7" s="17" t="s">
        <v>4</v>
      </c>
      <c r="B7" s="19" t="s">
        <v>5</v>
      </c>
      <c r="C7" s="19"/>
      <c r="D7" s="19"/>
      <c r="E7" s="19"/>
      <c r="F7" s="19"/>
      <c r="G7" s="20" t="s">
        <v>6</v>
      </c>
    </row>
    <row r="8" spans="1:7" ht="30" x14ac:dyDescent="0.25">
      <c r="A8" s="18"/>
      <c r="B8" s="1" t="s">
        <v>7</v>
      </c>
      <c r="C8" s="2" t="s">
        <v>8</v>
      </c>
      <c r="D8" s="1" t="s">
        <v>9</v>
      </c>
      <c r="E8" s="1" t="s">
        <v>10</v>
      </c>
      <c r="F8" s="1" t="s">
        <v>11</v>
      </c>
      <c r="G8" s="21"/>
    </row>
    <row r="9" spans="1:7" x14ac:dyDescent="0.25">
      <c r="A9" s="3" t="s">
        <v>12</v>
      </c>
      <c r="B9" s="4">
        <f>SUM(B10:GASTO_NE_FIN_01)</f>
        <v>11000000</v>
      </c>
      <c r="C9" s="4">
        <f>SUM(C10:GASTO_NE_FIN_02)</f>
        <v>0</v>
      </c>
      <c r="D9" s="4">
        <f>SUM(D10:GASTO_NE_FIN_03)</f>
        <v>11000000</v>
      </c>
      <c r="E9" s="4">
        <f>SUM(E10:GASTO_NE_FIN_04)</f>
        <v>3484227.4399999995</v>
      </c>
      <c r="F9" s="4">
        <f>SUM(F10:GASTO_NE_FIN_05)</f>
        <v>3041909.58</v>
      </c>
      <c r="G9" s="4">
        <f>SUM(G10:GASTO_NE_FIN_06)</f>
        <v>7515772.5600000005</v>
      </c>
    </row>
    <row r="10" spans="1:7" s="7" customFormat="1" x14ac:dyDescent="0.25">
      <c r="A10" s="16" t="s">
        <v>16</v>
      </c>
      <c r="B10" s="5">
        <v>1000000</v>
      </c>
      <c r="C10" s="5">
        <v>0</v>
      </c>
      <c r="D10" s="5">
        <f>B10+C10</f>
        <v>1000000</v>
      </c>
      <c r="E10" s="5">
        <v>172882.4</v>
      </c>
      <c r="F10" s="5">
        <v>172882.4</v>
      </c>
      <c r="G10" s="6">
        <f>D10-E10</f>
        <v>827117.6</v>
      </c>
    </row>
    <row r="11" spans="1:7" s="7" customFormat="1" x14ac:dyDescent="0.25">
      <c r="A11" s="16" t="s">
        <v>17</v>
      </c>
      <c r="B11" s="5">
        <v>593868</v>
      </c>
      <c r="C11" s="5">
        <v>0</v>
      </c>
      <c r="D11" s="5">
        <f t="shared" ref="D11:D19" si="0">B11+C11</f>
        <v>593868</v>
      </c>
      <c r="E11" s="5">
        <v>262148.34000000003</v>
      </c>
      <c r="F11" s="5">
        <v>262148.34000000003</v>
      </c>
      <c r="G11" s="6">
        <f t="shared" ref="G11:G19" si="1">D11-E11</f>
        <v>331719.65999999997</v>
      </c>
    </row>
    <row r="12" spans="1:7" s="7" customFormat="1" x14ac:dyDescent="0.25">
      <c r="A12" s="16" t="s">
        <v>18</v>
      </c>
      <c r="B12" s="5">
        <v>4393702</v>
      </c>
      <c r="C12" s="5">
        <v>0</v>
      </c>
      <c r="D12" s="5">
        <f t="shared" si="0"/>
        <v>4393702</v>
      </c>
      <c r="E12" s="5">
        <v>1867628.73</v>
      </c>
      <c r="F12" s="5">
        <v>1425310.87</v>
      </c>
      <c r="G12" s="6">
        <f t="shared" si="1"/>
        <v>2526073.27</v>
      </c>
    </row>
    <row r="13" spans="1:7" s="7" customFormat="1" x14ac:dyDescent="0.25">
      <c r="A13" s="16" t="s">
        <v>19</v>
      </c>
      <c r="B13" s="5">
        <v>1100000</v>
      </c>
      <c r="C13" s="5">
        <v>0</v>
      </c>
      <c r="D13" s="5">
        <f t="shared" si="0"/>
        <v>1100000</v>
      </c>
      <c r="E13" s="5">
        <v>418165.51</v>
      </c>
      <c r="F13" s="5">
        <v>418165.51</v>
      </c>
      <c r="G13" s="6">
        <f t="shared" si="1"/>
        <v>681834.49</v>
      </c>
    </row>
    <row r="14" spans="1:7" s="7" customFormat="1" x14ac:dyDescent="0.25">
      <c r="A14" s="16" t="s">
        <v>20</v>
      </c>
      <c r="B14" s="5">
        <v>0</v>
      </c>
      <c r="C14" s="5">
        <v>0</v>
      </c>
      <c r="D14" s="5">
        <f t="shared" si="0"/>
        <v>0</v>
      </c>
      <c r="E14" s="5">
        <v>0</v>
      </c>
      <c r="F14" s="5">
        <v>0</v>
      </c>
      <c r="G14" s="6">
        <f t="shared" si="1"/>
        <v>0</v>
      </c>
    </row>
    <row r="15" spans="1:7" s="7" customFormat="1" x14ac:dyDescent="0.25">
      <c r="A15" s="16" t="s">
        <v>21</v>
      </c>
      <c r="B15" s="5">
        <v>1080000</v>
      </c>
      <c r="C15" s="5">
        <v>0</v>
      </c>
      <c r="D15" s="5">
        <f t="shared" si="0"/>
        <v>1080000</v>
      </c>
      <c r="E15" s="5">
        <v>387213.83</v>
      </c>
      <c r="F15" s="5">
        <v>387213.83</v>
      </c>
      <c r="G15" s="6">
        <f t="shared" si="1"/>
        <v>692786.16999999993</v>
      </c>
    </row>
    <row r="16" spans="1:7" s="7" customFormat="1" x14ac:dyDescent="0.25">
      <c r="A16" s="16" t="s">
        <v>22</v>
      </c>
      <c r="B16" s="5">
        <v>2396430</v>
      </c>
      <c r="C16" s="5">
        <v>0</v>
      </c>
      <c r="D16" s="5">
        <f t="shared" si="0"/>
        <v>2396430</v>
      </c>
      <c r="E16" s="5">
        <v>223438</v>
      </c>
      <c r="F16" s="5">
        <v>223438</v>
      </c>
      <c r="G16" s="6">
        <f t="shared" si="1"/>
        <v>2172992</v>
      </c>
    </row>
    <row r="17" spans="1:7" s="7" customFormat="1" x14ac:dyDescent="0.25">
      <c r="A17" s="16" t="s">
        <v>23</v>
      </c>
      <c r="B17" s="5">
        <v>15000</v>
      </c>
      <c r="C17" s="5">
        <v>0</v>
      </c>
      <c r="D17" s="5">
        <f t="shared" si="0"/>
        <v>15000</v>
      </c>
      <c r="E17" s="5">
        <v>0</v>
      </c>
      <c r="F17" s="5">
        <v>0</v>
      </c>
      <c r="G17" s="6">
        <f t="shared" si="1"/>
        <v>15000</v>
      </c>
    </row>
    <row r="18" spans="1:7" s="7" customFormat="1" x14ac:dyDescent="0.25">
      <c r="A18" s="16" t="s">
        <v>24</v>
      </c>
      <c r="B18" s="5">
        <v>0</v>
      </c>
      <c r="C18" s="5">
        <v>0</v>
      </c>
      <c r="D18" s="5">
        <f t="shared" si="0"/>
        <v>0</v>
      </c>
      <c r="E18" s="5">
        <v>0</v>
      </c>
      <c r="F18" s="5">
        <v>0</v>
      </c>
      <c r="G18" s="6">
        <f t="shared" si="1"/>
        <v>0</v>
      </c>
    </row>
    <row r="19" spans="1:7" s="7" customFormat="1" x14ac:dyDescent="0.25">
      <c r="A19" s="16" t="s">
        <v>25</v>
      </c>
      <c r="B19" s="5">
        <v>421000</v>
      </c>
      <c r="C19" s="5">
        <v>0</v>
      </c>
      <c r="D19" s="5">
        <f t="shared" si="0"/>
        <v>421000</v>
      </c>
      <c r="E19" s="5">
        <v>152750.63</v>
      </c>
      <c r="F19" s="5">
        <v>152750.63</v>
      </c>
      <c r="G19" s="6">
        <f t="shared" si="1"/>
        <v>268249.37</v>
      </c>
    </row>
    <row r="20" spans="1:7" x14ac:dyDescent="0.25">
      <c r="A20" s="8" t="s">
        <v>13</v>
      </c>
      <c r="B20" s="9"/>
      <c r="C20" s="9"/>
      <c r="D20" s="9"/>
      <c r="E20" s="9"/>
      <c r="F20" s="9"/>
      <c r="G20" s="9"/>
    </row>
    <row r="21" spans="1:7" s="7" customFormat="1" x14ac:dyDescent="0.25">
      <c r="A21" s="10" t="s">
        <v>14</v>
      </c>
      <c r="B21" s="11">
        <f>SUM(B22:B46)</f>
        <v>73409852</v>
      </c>
      <c r="C21" s="11">
        <f t="shared" ref="C21:G21" si="2">SUM(C22:C46)</f>
        <v>17088198.5</v>
      </c>
      <c r="D21" s="11">
        <f t="shared" si="2"/>
        <v>90498050.499999985</v>
      </c>
      <c r="E21" s="11">
        <f t="shared" si="2"/>
        <v>48036863.970000006</v>
      </c>
      <c r="F21" s="11">
        <f t="shared" si="2"/>
        <v>46288197.969999999</v>
      </c>
      <c r="G21" s="11">
        <f t="shared" si="2"/>
        <v>42461186.530000001</v>
      </c>
    </row>
    <row r="22" spans="1:7" s="7" customFormat="1" x14ac:dyDescent="0.25">
      <c r="A22" s="16" t="s">
        <v>26</v>
      </c>
      <c r="B22" s="5">
        <v>159313.04</v>
      </c>
      <c r="C22" s="5">
        <v>1588000</v>
      </c>
      <c r="D22" s="5">
        <f t="shared" ref="D22:D46" si="3">B22+C22</f>
        <v>1747313.04</v>
      </c>
      <c r="E22" s="5">
        <v>118041.78</v>
      </c>
      <c r="F22" s="5">
        <v>118041.78</v>
      </c>
      <c r="G22" s="5">
        <f>D22-E22</f>
        <v>1629271.26</v>
      </c>
    </row>
    <row r="23" spans="1:7" s="7" customFormat="1" x14ac:dyDescent="0.25">
      <c r="A23" s="16" t="s">
        <v>16</v>
      </c>
      <c r="B23" s="5">
        <v>7800</v>
      </c>
      <c r="C23" s="5">
        <v>346849</v>
      </c>
      <c r="D23" s="5">
        <f t="shared" si="3"/>
        <v>354649</v>
      </c>
      <c r="E23" s="5">
        <v>333394</v>
      </c>
      <c r="F23" s="5">
        <v>333394</v>
      </c>
      <c r="G23" s="5">
        <f t="shared" ref="G23:G46" si="4">D23-E23</f>
        <v>21255</v>
      </c>
    </row>
    <row r="24" spans="1:7" s="7" customFormat="1" x14ac:dyDescent="0.25">
      <c r="A24" s="16" t="s">
        <v>27</v>
      </c>
      <c r="B24" s="5">
        <v>20000</v>
      </c>
      <c r="C24" s="5">
        <v>0</v>
      </c>
      <c r="D24" s="5">
        <f t="shared" si="3"/>
        <v>20000</v>
      </c>
      <c r="E24" s="5">
        <v>0</v>
      </c>
      <c r="F24" s="5">
        <v>0</v>
      </c>
      <c r="G24" s="5">
        <f t="shared" si="4"/>
        <v>20000</v>
      </c>
    </row>
    <row r="25" spans="1:7" s="7" customFormat="1" x14ac:dyDescent="0.25">
      <c r="A25" s="16" t="s">
        <v>28</v>
      </c>
      <c r="B25" s="5">
        <v>2400</v>
      </c>
      <c r="C25" s="5">
        <v>0</v>
      </c>
      <c r="D25" s="5">
        <f t="shared" si="3"/>
        <v>2400</v>
      </c>
      <c r="E25" s="5">
        <v>0</v>
      </c>
      <c r="F25" s="5">
        <v>0</v>
      </c>
      <c r="G25" s="5">
        <f t="shared" si="4"/>
        <v>2400</v>
      </c>
    </row>
    <row r="26" spans="1:7" s="7" customFormat="1" x14ac:dyDescent="0.25">
      <c r="A26" s="16" t="s">
        <v>29</v>
      </c>
      <c r="B26" s="5">
        <v>400</v>
      </c>
      <c r="C26" s="5">
        <v>0</v>
      </c>
      <c r="D26" s="5">
        <f t="shared" si="3"/>
        <v>400</v>
      </c>
      <c r="E26" s="5">
        <v>0</v>
      </c>
      <c r="F26" s="5">
        <v>0</v>
      </c>
      <c r="G26" s="5">
        <f t="shared" si="4"/>
        <v>400</v>
      </c>
    </row>
    <row r="27" spans="1:7" s="7" customFormat="1" x14ac:dyDescent="0.25">
      <c r="A27" s="16" t="s">
        <v>17</v>
      </c>
      <c r="B27" s="5">
        <v>1044675.58</v>
      </c>
      <c r="C27" s="5">
        <v>7256.03</v>
      </c>
      <c r="D27" s="5">
        <f t="shared" si="3"/>
        <v>1051931.6099999999</v>
      </c>
      <c r="E27" s="5">
        <v>160970.78</v>
      </c>
      <c r="F27" s="5">
        <v>160970.78</v>
      </c>
      <c r="G27" s="5">
        <f t="shared" si="4"/>
        <v>890960.82999999984</v>
      </c>
    </row>
    <row r="28" spans="1:7" s="7" customFormat="1" x14ac:dyDescent="0.25">
      <c r="A28" s="16" t="s">
        <v>30</v>
      </c>
      <c r="B28" s="5">
        <v>35000</v>
      </c>
      <c r="C28" s="5">
        <v>351</v>
      </c>
      <c r="D28" s="5">
        <f t="shared" si="3"/>
        <v>35351</v>
      </c>
      <c r="E28" s="5">
        <v>16401.009999999998</v>
      </c>
      <c r="F28" s="5">
        <v>16401.009999999998</v>
      </c>
      <c r="G28" s="5">
        <f t="shared" si="4"/>
        <v>18949.990000000002</v>
      </c>
    </row>
    <row r="29" spans="1:7" s="7" customFormat="1" x14ac:dyDescent="0.25">
      <c r="A29" s="16" t="s">
        <v>31</v>
      </c>
      <c r="B29" s="5">
        <v>86060.9</v>
      </c>
      <c r="C29" s="5">
        <v>-7444.04</v>
      </c>
      <c r="D29" s="5">
        <f t="shared" si="3"/>
        <v>78616.86</v>
      </c>
      <c r="E29" s="5">
        <v>54420.68</v>
      </c>
      <c r="F29" s="5">
        <v>54420.68</v>
      </c>
      <c r="G29" s="5">
        <f t="shared" si="4"/>
        <v>24196.18</v>
      </c>
    </row>
    <row r="30" spans="1:7" s="7" customFormat="1" x14ac:dyDescent="0.25">
      <c r="A30" s="16" t="s">
        <v>32</v>
      </c>
      <c r="B30" s="5">
        <v>262876.34000000003</v>
      </c>
      <c r="C30" s="5">
        <v>29303.1</v>
      </c>
      <c r="D30" s="5">
        <f t="shared" si="3"/>
        <v>292179.44</v>
      </c>
      <c r="E30" s="5">
        <v>115240.16</v>
      </c>
      <c r="F30" s="5">
        <v>115240.16</v>
      </c>
      <c r="G30" s="5">
        <f t="shared" si="4"/>
        <v>176939.28</v>
      </c>
    </row>
    <row r="31" spans="1:7" s="7" customFormat="1" x14ac:dyDescent="0.25">
      <c r="A31" s="16" t="s">
        <v>33</v>
      </c>
      <c r="B31" s="5">
        <v>87354.1</v>
      </c>
      <c r="C31" s="5">
        <v>9750.7000000000007</v>
      </c>
      <c r="D31" s="5">
        <f t="shared" si="3"/>
        <v>97104.8</v>
      </c>
      <c r="E31" s="5">
        <v>44709.7</v>
      </c>
      <c r="F31" s="5">
        <v>44709.7</v>
      </c>
      <c r="G31" s="5">
        <f t="shared" si="4"/>
        <v>52395.100000000006</v>
      </c>
    </row>
    <row r="32" spans="1:7" s="7" customFormat="1" x14ac:dyDescent="0.25">
      <c r="A32" s="16" t="s">
        <v>34</v>
      </c>
      <c r="B32" s="5">
        <v>325285.32</v>
      </c>
      <c r="C32" s="5">
        <v>29986.92</v>
      </c>
      <c r="D32" s="5">
        <f t="shared" si="3"/>
        <v>355272.24</v>
      </c>
      <c r="E32" s="5">
        <v>181092.36</v>
      </c>
      <c r="F32" s="5">
        <v>181092.36</v>
      </c>
      <c r="G32" s="5">
        <f t="shared" si="4"/>
        <v>174179.88</v>
      </c>
    </row>
    <row r="33" spans="1:7" s="7" customFormat="1" x14ac:dyDescent="0.25">
      <c r="A33" s="16" t="s">
        <v>35</v>
      </c>
      <c r="B33" s="5">
        <v>161780</v>
      </c>
      <c r="C33" s="5">
        <v>-19001.75</v>
      </c>
      <c r="D33" s="5">
        <f t="shared" si="3"/>
        <v>142778.25</v>
      </c>
      <c r="E33" s="5">
        <v>114333.54</v>
      </c>
      <c r="F33" s="5">
        <v>114333.54</v>
      </c>
      <c r="G33" s="5">
        <f t="shared" si="4"/>
        <v>28444.710000000006</v>
      </c>
    </row>
    <row r="34" spans="1:7" s="7" customFormat="1" x14ac:dyDescent="0.25">
      <c r="A34" s="16" t="s">
        <v>18</v>
      </c>
      <c r="B34" s="5">
        <v>62362593.5</v>
      </c>
      <c r="C34" s="5">
        <v>0</v>
      </c>
      <c r="D34" s="5">
        <f t="shared" si="3"/>
        <v>62362593.5</v>
      </c>
      <c r="E34" s="5">
        <v>30967726.34</v>
      </c>
      <c r="F34" s="5">
        <v>29219060.34</v>
      </c>
      <c r="G34" s="5">
        <f t="shared" si="4"/>
        <v>31394867.16</v>
      </c>
    </row>
    <row r="35" spans="1:7" s="7" customFormat="1" x14ac:dyDescent="0.25">
      <c r="A35" s="16" t="s">
        <v>19</v>
      </c>
      <c r="B35" s="5">
        <v>362000</v>
      </c>
      <c r="C35" s="5">
        <v>-106501.3</v>
      </c>
      <c r="D35" s="5">
        <f t="shared" si="3"/>
        <v>255498.7</v>
      </c>
      <c r="E35" s="5">
        <v>66806.509999999995</v>
      </c>
      <c r="F35" s="5">
        <v>66806.509999999995</v>
      </c>
      <c r="G35" s="5">
        <f t="shared" si="4"/>
        <v>188692.19</v>
      </c>
    </row>
    <row r="36" spans="1:7" s="7" customFormat="1" x14ac:dyDescent="0.25">
      <c r="A36" s="16" t="s">
        <v>20</v>
      </c>
      <c r="B36" s="5">
        <v>1132712.3</v>
      </c>
      <c r="C36" s="5">
        <v>113090.43</v>
      </c>
      <c r="D36" s="5">
        <f t="shared" si="3"/>
        <v>1245802.73</v>
      </c>
      <c r="E36" s="5">
        <v>74251.210000000006</v>
      </c>
      <c r="F36" s="5">
        <v>74251.210000000006</v>
      </c>
      <c r="G36" s="5">
        <f t="shared" si="4"/>
        <v>1171551.52</v>
      </c>
    </row>
    <row r="37" spans="1:7" s="7" customFormat="1" x14ac:dyDescent="0.25">
      <c r="A37" s="16" t="s">
        <v>21</v>
      </c>
      <c r="B37" s="5">
        <v>6381590.2599999998</v>
      </c>
      <c r="C37" s="5">
        <v>34488.68</v>
      </c>
      <c r="D37" s="5">
        <f t="shared" si="3"/>
        <v>6416078.9399999995</v>
      </c>
      <c r="E37" s="5">
        <v>2999803.5</v>
      </c>
      <c r="F37" s="5">
        <v>2999803.5</v>
      </c>
      <c r="G37" s="5">
        <f t="shared" si="4"/>
        <v>3416275.4399999995</v>
      </c>
    </row>
    <row r="38" spans="1:7" s="7" customFormat="1" x14ac:dyDescent="0.25">
      <c r="A38" s="16" t="s">
        <v>36</v>
      </c>
      <c r="B38" s="5">
        <v>117877.74</v>
      </c>
      <c r="C38" s="5">
        <v>24223</v>
      </c>
      <c r="D38" s="5">
        <f t="shared" si="3"/>
        <v>142100.74</v>
      </c>
      <c r="E38" s="5">
        <v>54206.99</v>
      </c>
      <c r="F38" s="5">
        <v>54206.99</v>
      </c>
      <c r="G38" s="5">
        <f t="shared" si="4"/>
        <v>87893.75</v>
      </c>
    </row>
    <row r="39" spans="1:7" s="7" customFormat="1" x14ac:dyDescent="0.25">
      <c r="A39" s="16" t="s">
        <v>37</v>
      </c>
      <c r="B39" s="5">
        <v>14800</v>
      </c>
      <c r="C39" s="5">
        <v>-122.5</v>
      </c>
      <c r="D39" s="5">
        <f t="shared" si="3"/>
        <v>14677.5</v>
      </c>
      <c r="E39" s="5">
        <v>3670.5</v>
      </c>
      <c r="F39" s="5">
        <v>3670.5</v>
      </c>
      <c r="G39" s="5">
        <f t="shared" si="4"/>
        <v>11007</v>
      </c>
    </row>
    <row r="40" spans="1:7" s="7" customFormat="1" x14ac:dyDescent="0.25">
      <c r="A40" s="16" t="s">
        <v>38</v>
      </c>
      <c r="B40" s="5">
        <v>8600</v>
      </c>
      <c r="C40" s="5">
        <v>271</v>
      </c>
      <c r="D40" s="5">
        <f t="shared" si="3"/>
        <v>8871</v>
      </c>
      <c r="E40" s="5">
        <v>8451.73</v>
      </c>
      <c r="F40" s="5">
        <v>8451.73</v>
      </c>
      <c r="G40" s="5">
        <f t="shared" si="4"/>
        <v>419.27000000000044</v>
      </c>
    </row>
    <row r="41" spans="1:7" s="7" customFormat="1" x14ac:dyDescent="0.25">
      <c r="A41" s="16" t="s">
        <v>23</v>
      </c>
      <c r="B41" s="5">
        <v>244200</v>
      </c>
      <c r="C41" s="5">
        <v>41258.019999999997</v>
      </c>
      <c r="D41" s="5">
        <f t="shared" si="3"/>
        <v>285458.02</v>
      </c>
      <c r="E41" s="5">
        <v>257589.96</v>
      </c>
      <c r="F41" s="5">
        <v>257589.96</v>
      </c>
      <c r="G41" s="5">
        <f t="shared" si="4"/>
        <v>27868.060000000027</v>
      </c>
    </row>
    <row r="42" spans="1:7" s="7" customFormat="1" x14ac:dyDescent="0.25">
      <c r="A42" s="16" t="s">
        <v>24</v>
      </c>
      <c r="B42" s="5">
        <v>170185.36</v>
      </c>
      <c r="C42" s="5">
        <v>14986123.76</v>
      </c>
      <c r="D42" s="5">
        <f t="shared" si="3"/>
        <v>15156309.119999999</v>
      </c>
      <c r="E42" s="5">
        <v>12076625.109999999</v>
      </c>
      <c r="F42" s="5">
        <v>12076625.109999999</v>
      </c>
      <c r="G42" s="5">
        <f t="shared" si="4"/>
        <v>3079684.01</v>
      </c>
    </row>
    <row r="43" spans="1:7" s="7" customFormat="1" x14ac:dyDescent="0.25">
      <c r="A43" s="16" t="s">
        <v>39</v>
      </c>
      <c r="B43" s="5">
        <v>130315</v>
      </c>
      <c r="C43" s="5">
        <v>7772.3</v>
      </c>
      <c r="D43" s="5">
        <f t="shared" si="3"/>
        <v>138087.29999999999</v>
      </c>
      <c r="E43" s="5">
        <v>127770.63</v>
      </c>
      <c r="F43" s="5">
        <v>127770.63</v>
      </c>
      <c r="G43" s="5">
        <f t="shared" si="4"/>
        <v>10316.669999999984</v>
      </c>
    </row>
    <row r="44" spans="1:7" s="7" customFormat="1" x14ac:dyDescent="0.25">
      <c r="A44" s="16" t="s">
        <v>40</v>
      </c>
      <c r="B44" s="5">
        <v>289106.56</v>
      </c>
      <c r="C44" s="5">
        <v>1775.4</v>
      </c>
      <c r="D44" s="5">
        <f t="shared" si="3"/>
        <v>290881.96000000002</v>
      </c>
      <c r="E44" s="5">
        <v>258026.23</v>
      </c>
      <c r="F44" s="5">
        <v>258026.23</v>
      </c>
      <c r="G44" s="5">
        <f t="shared" si="4"/>
        <v>32855.73000000001</v>
      </c>
    </row>
    <row r="45" spans="1:7" s="7" customFormat="1" x14ac:dyDescent="0.25">
      <c r="A45" s="16" t="s">
        <v>41</v>
      </c>
      <c r="B45" s="5">
        <v>2926</v>
      </c>
      <c r="C45" s="5">
        <v>768.75</v>
      </c>
      <c r="D45" s="5">
        <f t="shared" si="3"/>
        <v>3694.75</v>
      </c>
      <c r="E45" s="5">
        <v>3331.25</v>
      </c>
      <c r="F45" s="5">
        <v>3331.25</v>
      </c>
      <c r="G45" s="5">
        <f t="shared" si="4"/>
        <v>363.5</v>
      </c>
    </row>
    <row r="46" spans="1:7" s="7" customFormat="1" x14ac:dyDescent="0.25">
      <c r="A46" s="16" t="s">
        <v>25</v>
      </c>
      <c r="B46" s="5">
        <v>0</v>
      </c>
      <c r="C46" s="5">
        <v>0</v>
      </c>
      <c r="D46" s="5">
        <f t="shared" si="3"/>
        <v>0</v>
      </c>
      <c r="E46" s="5">
        <v>0</v>
      </c>
      <c r="F46" s="5">
        <v>0</v>
      </c>
      <c r="G46" s="5">
        <f t="shared" si="4"/>
        <v>0</v>
      </c>
    </row>
    <row r="47" spans="1:7" s="7" customFormat="1" x14ac:dyDescent="0.25">
      <c r="A47" s="8" t="s">
        <v>13</v>
      </c>
      <c r="B47" s="5"/>
      <c r="C47" s="5"/>
      <c r="D47" s="5"/>
      <c r="E47" s="5"/>
      <c r="F47" s="5"/>
      <c r="G47" s="5"/>
    </row>
    <row r="48" spans="1:7" x14ac:dyDescent="0.25">
      <c r="A48" s="10" t="s">
        <v>15</v>
      </c>
      <c r="B48" s="11">
        <f>GASTO_NE_T1+GASTO_E_T1</f>
        <v>84409852</v>
      </c>
      <c r="C48" s="11">
        <f>GASTO_NE_T2+GASTO_E_T2</f>
        <v>17088198.5</v>
      </c>
      <c r="D48" s="11">
        <f>GASTO_NE_T3+GASTO_E_T3</f>
        <v>101498050.49999999</v>
      </c>
      <c r="E48" s="11">
        <f>GASTO_NE_T4+GASTO_E_T4</f>
        <v>51521091.410000004</v>
      </c>
      <c r="F48" s="11">
        <f>GASTO_NE_T5+GASTO_E_T5</f>
        <v>49330107.549999997</v>
      </c>
      <c r="G48" s="11">
        <f>GASTO_NE_T6+GASTO_E_T6</f>
        <v>49976959.090000004</v>
      </c>
    </row>
    <row r="49" spans="1:7" x14ac:dyDescent="0.25">
      <c r="A49" s="12"/>
      <c r="B49" s="13"/>
      <c r="C49" s="13"/>
      <c r="D49" s="13"/>
      <c r="E49" s="13"/>
      <c r="F49" s="13"/>
      <c r="G49" s="14"/>
    </row>
    <row r="50" spans="1:7" hidden="1" x14ac:dyDescent="0.25">
      <c r="A50" s="15"/>
    </row>
    <row r="51" spans="1:7" ht="15" customHeight="1" x14ac:dyDescent="0.25"/>
    <row r="52" spans="1:7" ht="15" customHeight="1" x14ac:dyDescent="0.25"/>
    <row r="53" spans="1:7" ht="15" customHeight="1" x14ac:dyDescent="0.25"/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dataValidations count="1">
    <dataValidation type="decimal" allowBlank="1" showInputMessage="1" showErrorMessage="1" sqref="B9:G48">
      <formula1>-1.79769313486231E+100</formula1>
      <formula2>1.79769313486231E+100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18</vt:i4>
      </vt:variant>
    </vt:vector>
  </HeadingPairs>
  <TitlesOfParts>
    <vt:vector size="19" baseType="lpstr">
      <vt:lpstr>Formato 6 b)</vt:lpstr>
      <vt:lpstr>GASTO_E_T1</vt:lpstr>
      <vt:lpstr>GASTO_E_T2</vt:lpstr>
      <vt:lpstr>GASTO_E_T3</vt:lpstr>
      <vt:lpstr>GASTO_E_T4</vt:lpstr>
      <vt:lpstr>GASTO_E_T5</vt:lpstr>
      <vt:lpstr>GASTO_E_T6</vt:lpstr>
      <vt:lpstr>GASTO_NE_FIN_01</vt:lpstr>
      <vt:lpstr>GASTO_NE_FIN_02</vt:lpstr>
      <vt:lpstr>GASTO_NE_FIN_03</vt:lpstr>
      <vt:lpstr>GASTO_NE_FIN_04</vt:lpstr>
      <vt:lpstr>GASTO_NE_FIN_05</vt:lpstr>
      <vt:lpstr>GASTO_NE_FIN_06</vt:lpstr>
      <vt:lpstr>GASTO_NE_T1</vt:lpstr>
      <vt:lpstr>GASTO_NE_T2</vt:lpstr>
      <vt:lpstr>GASTO_NE_T3</vt:lpstr>
      <vt:lpstr>GASTO_NE_T4</vt:lpstr>
      <vt:lpstr>GASTO_NE_T5</vt:lpstr>
      <vt:lpstr>GASTO_NE_T6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ANABEL CORONA MARTINEZ</dc:creator>
  <cp:lastModifiedBy>axel reyes</cp:lastModifiedBy>
  <dcterms:created xsi:type="dcterms:W3CDTF">2018-06-25T17:16:09Z</dcterms:created>
  <dcterms:modified xsi:type="dcterms:W3CDTF">2020-10-28T02:35:06Z</dcterms:modified>
</cp:coreProperties>
</file>