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Formato 6 b)" sheetId="1" r:id="rId1"/>
  </sheets>
  <externalReferences>
    <externalReference r:id="rId2"/>
  </externalReferences>
  <definedNames>
    <definedName name="ENTE_PUBLICO_A">'[1]Info General'!$C$7</definedName>
    <definedName name="GASTO_E_FIN_01">'Formato 6 b)'!#REF!</definedName>
    <definedName name="GASTO_E_FIN_02">'Formato 6 b)'!#REF!</definedName>
    <definedName name="GASTO_E_FIN_03">'Formato 6 b)'!#REF!</definedName>
    <definedName name="GASTO_E_FIN_04">'Formato 6 b)'!#REF!</definedName>
    <definedName name="GASTO_E_FIN_05">'Formato 6 b)'!#REF!</definedName>
    <definedName name="GASTO_E_FIN_06">'Formato 6 b)'!#REF!</definedName>
    <definedName name="GASTO_E_T1">'Formato 6 b)'!$B$21</definedName>
    <definedName name="GASTO_E_T2">'Formato 6 b)'!$C$21</definedName>
    <definedName name="GASTO_E_T3">'Formato 6 b)'!$D$21</definedName>
    <definedName name="GASTO_E_T4">'Formato 6 b)'!$E$21</definedName>
    <definedName name="GASTO_E_T5">'Formato 6 b)'!$F$21</definedName>
    <definedName name="GASTO_E_T6">'Formato 6 b)'!$G$21</definedName>
    <definedName name="GASTO_NE_FIN_01">'Formato 6 b)'!$B$20</definedName>
    <definedName name="GASTO_NE_FIN_02">'Formato 6 b)'!$C$20</definedName>
    <definedName name="GASTO_NE_FIN_03">'Formato 6 b)'!$D$20</definedName>
    <definedName name="GASTO_NE_FIN_04">'Formato 6 b)'!$E$20</definedName>
    <definedName name="GASTO_NE_FIN_05">'Formato 6 b)'!$F$20</definedName>
    <definedName name="GASTO_NE_FIN_06">'Formato 6 b)'!$G$20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TRIMESTRE">'[1]Info General'!$C$16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G21" i="1"/>
  <c r="C21" i="1"/>
  <c r="D21" i="1"/>
  <c r="E21" i="1"/>
  <c r="F21" i="1"/>
  <c r="B21" i="1"/>
  <c r="B9" i="1"/>
  <c r="B48" i="1"/>
  <c r="D14" i="1"/>
  <c r="G14" i="1"/>
  <c r="D10" i="1"/>
  <c r="G10" i="1"/>
  <c r="D11" i="1"/>
  <c r="G11" i="1"/>
  <c r="D12" i="1"/>
  <c r="G12" i="1"/>
  <c r="D13" i="1"/>
  <c r="G13" i="1"/>
  <c r="D15" i="1"/>
  <c r="G15" i="1"/>
  <c r="D16" i="1"/>
  <c r="G16" i="1"/>
  <c r="D19" i="1"/>
  <c r="G19" i="1"/>
  <c r="D17" i="1"/>
  <c r="G17" i="1"/>
  <c r="G18" i="1"/>
  <c r="G9" i="1"/>
  <c r="G48" i="1"/>
  <c r="F9" i="1"/>
  <c r="F48" i="1"/>
  <c r="E9" i="1"/>
  <c r="E48" i="1"/>
  <c r="D9" i="1"/>
  <c r="D48" i="1"/>
  <c r="C9" i="1"/>
  <c r="C48" i="1"/>
  <c r="D18" i="1"/>
  <c r="A2" i="1"/>
</calcChain>
</file>

<file path=xl/sharedStrings.xml><?xml version="1.0" encoding="utf-8"?>
<sst xmlns="http://schemas.openxmlformats.org/spreadsheetml/2006/main" count="53" uniqueCount="43">
  <si>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</si>
  <si>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</si>
  <si>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</si>
  <si>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</si>
  <si>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</si>
  <si>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</si>
  <si>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</si>
  <si>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</si>
  <si>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</si>
  <si>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</si>
  <si>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</si>
  <si>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</si>
  <si>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</si>
  <si>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*</t>
  </si>
  <si>
    <t>II. Gasto Etiquetado (II=A+B+C+D+E+F+G+H)</t>
  </si>
  <si>
    <t>III. Total de Egresos (III = I + II)</t>
  </si>
  <si>
    <t>Servicios Estudiantiles</t>
  </si>
  <si>
    <t>Tecnologías de la Información y Comunicación</t>
  </si>
  <si>
    <t>Personal</t>
  </si>
  <si>
    <t>Recursos Materiales</t>
  </si>
  <si>
    <t>Contabilidad</t>
  </si>
  <si>
    <t>Mantenimiento e Instalaciones</t>
  </si>
  <si>
    <t>Servicios Escolares</t>
  </si>
  <si>
    <t>Rectoría</t>
  </si>
  <si>
    <t>Vinculación</t>
  </si>
  <si>
    <t>Educación Continua para la Internacionalización</t>
  </si>
  <si>
    <t>Secretaría Académica</t>
  </si>
  <si>
    <t>Servicios Médicos</t>
  </si>
  <si>
    <t>Prácticas y Estadías</t>
  </si>
  <si>
    <t>Investigación</t>
  </si>
  <si>
    <t>Metal-Mecánica</t>
  </si>
  <si>
    <t>Administración y Evaluación de Proyectos</t>
  </si>
  <si>
    <t>Procesos Alimentarios</t>
  </si>
  <si>
    <t>Mecatrónica</t>
  </si>
  <si>
    <t>Turismo</t>
  </si>
  <si>
    <t>Administración y Finanzas</t>
  </si>
  <si>
    <t>Planeación y Evaluación</t>
  </si>
  <si>
    <t>Programación y Presupuesto</t>
  </si>
  <si>
    <t>Servicio Escolares</t>
  </si>
  <si>
    <t>Prensa y Difusión</t>
  </si>
  <si>
    <t>Actividades Culturales y Deportivas</t>
  </si>
  <si>
    <t>Servicios Bibliotecarios</t>
  </si>
  <si>
    <t>01 de enero de 2019 y al 31 de diciembre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</si>
</sst>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9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ill="1" applyBorder="1"/>
    <xf numFmtId="0" fontId="0" fillId="0" borderId="12" xfId="0" applyFill="1" applyBorder="1" applyAlignment="1" applyProtection="1">
      <alignment horizontal="left" vertical="center" indent="6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B9">
            <v>10500000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zoomScaleNormal="100" workbookViewId="0">
      <selection activeCell="A4" sqref="A4:G4"/>
    </sheetView>
  </sheetViews>
  <sheetFormatPr baseColWidth="10" defaultColWidth="0" defaultRowHeight="15" customHeight="1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21" x14ac:dyDescent="0.25">
      <c r="A1" s="22" t="s">
        <v>0</v>
      </c>
      <c r="B1" s="22"/>
      <c r="C1" s="22"/>
      <c r="D1" s="22"/>
      <c r="E1" s="22"/>
      <c r="F1" s="22"/>
      <c r="G1" s="22"/>
    </row>
    <row r="2" spans="1:7" x14ac:dyDescent="0.25">
      <c r="A2" s="23" t="str">
        <f>ENTE_PUBLICO_A</f>
        <v>UNIVERSIDAD TECNOLÓGICA DEL VALLE DEL MEZQUITAL, Gobierno del Estado de Hidalgo (a)</v>
      </c>
      <c r="B2" s="24"/>
      <c r="C2" s="24"/>
      <c r="D2" s="24"/>
      <c r="E2" s="24"/>
      <c r="F2" s="24"/>
      <c r="G2" s="25"/>
    </row>
    <row r="3" spans="1:7" x14ac:dyDescent="0.25">
      <c r="A3" s="26" t="s">
        <v>1</v>
      </c>
      <c r="B3" s="27"/>
      <c r="C3" s="27"/>
      <c r="D3" s="27"/>
      <c r="E3" s="27"/>
      <c r="F3" s="27"/>
      <c r="G3" s="28"/>
    </row>
    <row r="4" spans="1:7" x14ac:dyDescent="0.25">
      <c r="A4" s="26" t="s">
        <v>2</v>
      </c>
      <c r="B4" s="27"/>
      <c r="C4" s="27"/>
      <c r="D4" s="27"/>
      <c r="E4" s="27"/>
      <c r="F4" s="27"/>
      <c r="G4" s="28"/>
    </row>
    <row r="5" spans="1:7" x14ac:dyDescent="0.25">
      <c r="A5" s="29" t="s">
        <v>42</v>
      </c>
      <c r="B5" s="30"/>
      <c r="C5" s="30"/>
      <c r="D5" s="30"/>
      <c r="E5" s="30"/>
      <c r="F5" s="30"/>
      <c r="G5" s="31"/>
    </row>
    <row r="6" spans="1:7" x14ac:dyDescent="0.25">
      <c r="A6" s="32" t="s">
        <v>3</v>
      </c>
      <c r="B6" s="33"/>
      <c r="C6" s="33"/>
      <c r="D6" s="33"/>
      <c r="E6" s="33"/>
      <c r="F6" s="33"/>
      <c r="G6" s="34"/>
    </row>
    <row r="7" spans="1:7" x14ac:dyDescent="0.25">
      <c r="A7" s="17" t="s">
        <v>4</v>
      </c>
      <c r="B7" s="19" t="s">
        <v>5</v>
      </c>
      <c r="C7" s="19"/>
      <c r="D7" s="19"/>
      <c r="E7" s="19"/>
      <c r="F7" s="19"/>
      <c r="G7" s="20" t="s">
        <v>6</v>
      </c>
    </row>
    <row r="8" spans="1:7" ht="30" x14ac:dyDescent="0.25">
      <c r="A8" s="18"/>
      <c r="B8" s="1" t="s">
        <v>7</v>
      </c>
      <c r="C8" s="2" t="s">
        <v>8</v>
      </c>
      <c r="D8" s="1" t="s">
        <v>9</v>
      </c>
      <c r="E8" s="1" t="s">
        <v>10</v>
      </c>
      <c r="F8" s="1" t="s">
        <v>11</v>
      </c>
      <c r="G8" s="21"/>
    </row>
    <row r="9" spans="1:7" x14ac:dyDescent="0.25">
      <c r="A9" s="3" t="s">
        <v>12</v>
      </c>
      <c r="B9" s="4">
        <f>SUM(B10:GASTO_NE_FIN_01)</f>
        <v>11000000</v>
      </c>
      <c r="C9" s="4">
        <f>SUM(C10:GASTO_NE_FIN_02)</f>
        <v>-2178951.5300000003</v>
      </c>
      <c r="D9" s="4">
        <f>SUM(D10:GASTO_NE_FIN_03)</f>
        <v>8821048.4700000007</v>
      </c>
      <c r="E9" s="4">
        <f>SUM(E10:GASTO_NE_FIN_04)</f>
        <v>8537103.6400000006</v>
      </c>
      <c r="F9" s="4">
        <f>SUM(F10:GASTO_NE_FIN_05)</f>
        <v>8235811.8800000008</v>
      </c>
      <c r="G9" s="4">
        <f>SUM(G10:GASTO_NE_FIN_06)</f>
        <v>283944.82999999996</v>
      </c>
    </row>
    <row r="10" spans="1:7" s="7" customFormat="1" x14ac:dyDescent="0.25">
      <c r="A10" s="16" t="s">
        <v>16</v>
      </c>
      <c r="B10" s="5">
        <v>1000000</v>
      </c>
      <c r="C10" s="5">
        <v>-751313.2</v>
      </c>
      <c r="D10" s="5">
        <f>B10+C10</f>
        <v>248686.80000000005</v>
      </c>
      <c r="E10" s="5">
        <v>248686.80000000005</v>
      </c>
      <c r="F10" s="5">
        <v>248686.8</v>
      </c>
      <c r="G10" s="6">
        <f>D10-E10</f>
        <v>0</v>
      </c>
    </row>
    <row r="11" spans="1:7" s="7" customFormat="1" x14ac:dyDescent="0.25">
      <c r="A11" s="16" t="s">
        <v>17</v>
      </c>
      <c r="B11" s="5">
        <v>593868</v>
      </c>
      <c r="C11" s="5">
        <v>-60939.57</v>
      </c>
      <c r="D11" s="5">
        <f t="shared" ref="D11:D19" si="0">B11+C11</f>
        <v>532928.43000000005</v>
      </c>
      <c r="E11" s="5">
        <v>532928.43000000005</v>
      </c>
      <c r="F11" s="5">
        <v>532928.43000000005</v>
      </c>
      <c r="G11" s="6">
        <f t="shared" ref="G11:G19" si="1">D11-E11</f>
        <v>0</v>
      </c>
    </row>
    <row r="12" spans="1:7" s="7" customFormat="1" x14ac:dyDescent="0.25">
      <c r="A12" s="16" t="s">
        <v>18</v>
      </c>
      <c r="B12" s="5">
        <v>4393702</v>
      </c>
      <c r="C12" s="5">
        <v>-128430.02</v>
      </c>
      <c r="D12" s="5">
        <f t="shared" si="0"/>
        <v>4265271.9800000004</v>
      </c>
      <c r="E12" s="5">
        <v>4265271.9800000004</v>
      </c>
      <c r="F12" s="5">
        <v>4041378.98</v>
      </c>
      <c r="G12" s="6">
        <f t="shared" si="1"/>
        <v>0</v>
      </c>
    </row>
    <row r="13" spans="1:7" s="7" customFormat="1" x14ac:dyDescent="0.25">
      <c r="A13" s="16" t="s">
        <v>19</v>
      </c>
      <c r="B13" s="5">
        <v>1100000</v>
      </c>
      <c r="C13" s="5">
        <v>-414473.85</v>
      </c>
      <c r="D13" s="5">
        <f t="shared" si="0"/>
        <v>685526.15</v>
      </c>
      <c r="E13" s="5">
        <v>685526.15</v>
      </c>
      <c r="F13" s="5">
        <v>685526.15</v>
      </c>
      <c r="G13" s="6">
        <f t="shared" si="1"/>
        <v>0</v>
      </c>
    </row>
    <row r="14" spans="1:7" s="7" customFormat="1" x14ac:dyDescent="0.25">
      <c r="A14" s="16" t="s">
        <v>20</v>
      </c>
      <c r="B14" s="5">
        <v>0</v>
      </c>
      <c r="C14" s="5">
        <v>286931.84999999998</v>
      </c>
      <c r="D14" s="5">
        <f t="shared" si="0"/>
        <v>286931.84999999998</v>
      </c>
      <c r="E14" s="5">
        <v>2987.02</v>
      </c>
      <c r="F14" s="5">
        <v>2987.02</v>
      </c>
      <c r="G14" s="6">
        <f t="shared" si="1"/>
        <v>283944.82999999996</v>
      </c>
    </row>
    <row r="15" spans="1:7" s="7" customFormat="1" x14ac:dyDescent="0.25">
      <c r="A15" s="16" t="s">
        <v>21</v>
      </c>
      <c r="B15" s="5">
        <v>1080000</v>
      </c>
      <c r="C15" s="5">
        <v>29975.59</v>
      </c>
      <c r="D15" s="5">
        <f t="shared" si="0"/>
        <v>1109975.5900000001</v>
      </c>
      <c r="E15" s="5">
        <v>1109975.5900000001</v>
      </c>
      <c r="F15" s="5">
        <v>1032576.83</v>
      </c>
      <c r="G15" s="6">
        <f t="shared" si="1"/>
        <v>0</v>
      </c>
    </row>
    <row r="16" spans="1:7" s="7" customFormat="1" x14ac:dyDescent="0.25">
      <c r="A16" s="16" t="s">
        <v>22</v>
      </c>
      <c r="B16" s="5">
        <v>2396430</v>
      </c>
      <c r="C16" s="5">
        <v>-1048168.15</v>
      </c>
      <c r="D16" s="5">
        <f t="shared" si="0"/>
        <v>1348261.85</v>
      </c>
      <c r="E16" s="5">
        <v>1348261.85</v>
      </c>
      <c r="F16" s="5">
        <v>1348261.85</v>
      </c>
      <c r="G16" s="6">
        <f t="shared" si="1"/>
        <v>0</v>
      </c>
    </row>
    <row r="17" spans="1:7" s="7" customFormat="1" x14ac:dyDescent="0.25">
      <c r="A17" s="16" t="s">
        <v>23</v>
      </c>
      <c r="B17" s="5">
        <v>15000</v>
      </c>
      <c r="C17" s="5">
        <v>-15000</v>
      </c>
      <c r="D17" s="5">
        <f t="shared" si="0"/>
        <v>0</v>
      </c>
      <c r="E17" s="5">
        <v>0</v>
      </c>
      <c r="F17" s="5">
        <v>0</v>
      </c>
      <c r="G17" s="6">
        <f t="shared" si="1"/>
        <v>0</v>
      </c>
    </row>
    <row r="18" spans="1:7" s="7" customFormat="1" x14ac:dyDescent="0.25">
      <c r="A18" s="16" t="s">
        <v>24</v>
      </c>
      <c r="B18" s="5">
        <v>0</v>
      </c>
      <c r="C18" s="5">
        <v>0</v>
      </c>
      <c r="D18" s="5">
        <f t="shared" si="0"/>
        <v>0</v>
      </c>
      <c r="E18" s="5">
        <v>0</v>
      </c>
      <c r="F18" s="5">
        <v>0</v>
      </c>
      <c r="G18" s="6">
        <f t="shared" si="1"/>
        <v>0</v>
      </c>
    </row>
    <row r="19" spans="1:7" s="7" customFormat="1" x14ac:dyDescent="0.25">
      <c r="A19" s="16" t="s">
        <v>25</v>
      </c>
      <c r="B19" s="5">
        <v>421000</v>
      </c>
      <c r="C19" s="5">
        <v>-77534.179999999993</v>
      </c>
      <c r="D19" s="5">
        <f t="shared" si="0"/>
        <v>343465.82</v>
      </c>
      <c r="E19" s="5">
        <v>343465.82</v>
      </c>
      <c r="F19" s="5">
        <v>343465.82</v>
      </c>
      <c r="G19" s="6">
        <f t="shared" si="1"/>
        <v>0</v>
      </c>
    </row>
    <row r="20" spans="1:7" x14ac:dyDescent="0.25">
      <c r="A20" s="8" t="s">
        <v>13</v>
      </c>
      <c r="B20" s="9"/>
      <c r="C20" s="9"/>
      <c r="D20" s="9"/>
      <c r="E20" s="9"/>
      <c r="F20" s="9"/>
      <c r="G20" s="9"/>
    </row>
    <row r="21" spans="1:7" s="7" customFormat="1" x14ac:dyDescent="0.25">
      <c r="A21" s="10" t="s">
        <v>14</v>
      </c>
      <c r="B21" s="11">
        <f>SUM(B22:B46)</f>
        <v>73409852</v>
      </c>
      <c r="C21" s="11">
        <f t="shared" ref="C21:G21" si="2">SUM(C22:C46)</f>
        <v>22381881.59</v>
      </c>
      <c r="D21" s="11">
        <f t="shared" si="2"/>
        <v>95791733.589999974</v>
      </c>
      <c r="E21" s="11">
        <f t="shared" si="2"/>
        <v>95307743.12999998</v>
      </c>
      <c r="F21" s="11">
        <f t="shared" si="2"/>
        <v>94058309.459999979</v>
      </c>
      <c r="G21" s="11">
        <f t="shared" si="2"/>
        <v>483990.4599999995</v>
      </c>
    </row>
    <row r="22" spans="1:7" s="7" customFormat="1" x14ac:dyDescent="0.25">
      <c r="A22" s="16" t="s">
        <v>26</v>
      </c>
      <c r="B22" s="5">
        <v>159313.04</v>
      </c>
      <c r="C22" s="5">
        <v>2506899.27</v>
      </c>
      <c r="D22" s="5">
        <f t="shared" ref="D22:D46" si="3">B22+C22</f>
        <v>2666212.31</v>
      </c>
      <c r="E22" s="5">
        <v>2206698.37</v>
      </c>
      <c r="F22" s="5">
        <v>2206698.37</v>
      </c>
      <c r="G22" s="5">
        <f>D22-E22</f>
        <v>459513.93999999994</v>
      </c>
    </row>
    <row r="23" spans="1:7" s="7" customFormat="1" x14ac:dyDescent="0.25">
      <c r="A23" s="16" t="s">
        <v>16</v>
      </c>
      <c r="B23" s="5">
        <v>7800</v>
      </c>
      <c r="C23" s="5">
        <v>605002.19999999995</v>
      </c>
      <c r="D23" s="5">
        <f t="shared" si="3"/>
        <v>612802.19999999995</v>
      </c>
      <c r="E23" s="5">
        <v>588802.19999999995</v>
      </c>
      <c r="F23" s="5">
        <v>588802.19999999995</v>
      </c>
      <c r="G23" s="5">
        <f t="shared" ref="G23:G46" si="4">D23-E23</f>
        <v>24000</v>
      </c>
    </row>
    <row r="24" spans="1:7" s="7" customFormat="1" x14ac:dyDescent="0.25">
      <c r="A24" s="16" t="s">
        <v>27</v>
      </c>
      <c r="B24" s="5">
        <v>20000</v>
      </c>
      <c r="C24" s="5">
        <v>21567.83</v>
      </c>
      <c r="D24" s="5">
        <f t="shared" si="3"/>
        <v>41567.83</v>
      </c>
      <c r="E24" s="5">
        <v>41567.83</v>
      </c>
      <c r="F24" s="5">
        <v>41567.83</v>
      </c>
      <c r="G24" s="5">
        <f t="shared" si="4"/>
        <v>0</v>
      </c>
    </row>
    <row r="25" spans="1:7" s="7" customFormat="1" x14ac:dyDescent="0.25">
      <c r="A25" s="16" t="s">
        <v>28</v>
      </c>
      <c r="B25" s="5">
        <v>2400</v>
      </c>
      <c r="C25" s="5">
        <v>-2400</v>
      </c>
      <c r="D25" s="5">
        <f t="shared" si="3"/>
        <v>0</v>
      </c>
      <c r="E25" s="5">
        <v>0</v>
      </c>
      <c r="F25" s="5">
        <v>0</v>
      </c>
      <c r="G25" s="5">
        <f t="shared" si="4"/>
        <v>0</v>
      </c>
    </row>
    <row r="26" spans="1:7" s="7" customFormat="1" x14ac:dyDescent="0.25">
      <c r="A26" s="16" t="s">
        <v>29</v>
      </c>
      <c r="B26" s="5">
        <v>400</v>
      </c>
      <c r="C26" s="5">
        <v>-325</v>
      </c>
      <c r="D26" s="5">
        <f t="shared" si="3"/>
        <v>75</v>
      </c>
      <c r="E26" s="5">
        <v>75</v>
      </c>
      <c r="F26" s="5">
        <v>75</v>
      </c>
      <c r="G26" s="5">
        <f t="shared" si="4"/>
        <v>0</v>
      </c>
    </row>
    <row r="27" spans="1:7" s="7" customFormat="1" x14ac:dyDescent="0.25">
      <c r="A27" s="16" t="s">
        <v>17</v>
      </c>
      <c r="B27" s="5">
        <v>1044675.58</v>
      </c>
      <c r="C27" s="5">
        <v>99340.7</v>
      </c>
      <c r="D27" s="5">
        <f t="shared" si="3"/>
        <v>1144016.28</v>
      </c>
      <c r="E27" s="5">
        <v>1144016.28</v>
      </c>
      <c r="F27" s="5">
        <v>1144016.28</v>
      </c>
      <c r="G27" s="5">
        <f t="shared" si="4"/>
        <v>0</v>
      </c>
    </row>
    <row r="28" spans="1:7" s="7" customFormat="1" x14ac:dyDescent="0.25">
      <c r="A28" s="16" t="s">
        <v>30</v>
      </c>
      <c r="B28" s="5">
        <v>35000</v>
      </c>
      <c r="C28" s="5">
        <v>14175.08</v>
      </c>
      <c r="D28" s="5">
        <f t="shared" si="3"/>
        <v>49175.08</v>
      </c>
      <c r="E28" s="5">
        <v>49175.08</v>
      </c>
      <c r="F28" s="5">
        <v>49175.08</v>
      </c>
      <c r="G28" s="5">
        <f t="shared" si="4"/>
        <v>0</v>
      </c>
    </row>
    <row r="29" spans="1:7" s="7" customFormat="1" x14ac:dyDescent="0.25">
      <c r="A29" s="16" t="s">
        <v>31</v>
      </c>
      <c r="B29" s="5">
        <v>86060.9</v>
      </c>
      <c r="C29" s="5">
        <v>21976.26</v>
      </c>
      <c r="D29" s="5">
        <f t="shared" si="3"/>
        <v>108037.15999999999</v>
      </c>
      <c r="E29" s="5">
        <v>108037.15999999999</v>
      </c>
      <c r="F29" s="5">
        <v>108037.15999999999</v>
      </c>
      <c r="G29" s="5">
        <f t="shared" si="4"/>
        <v>0</v>
      </c>
    </row>
    <row r="30" spans="1:7" s="7" customFormat="1" x14ac:dyDescent="0.25">
      <c r="A30" s="16" t="s">
        <v>32</v>
      </c>
      <c r="B30" s="5">
        <v>262876.34000000003</v>
      </c>
      <c r="C30" s="5">
        <v>-124383.94</v>
      </c>
      <c r="D30" s="5">
        <f t="shared" si="3"/>
        <v>138492.40000000002</v>
      </c>
      <c r="E30" s="5">
        <v>138492.40000000002</v>
      </c>
      <c r="F30" s="5">
        <v>138492.40000000002</v>
      </c>
      <c r="G30" s="5">
        <f t="shared" si="4"/>
        <v>0</v>
      </c>
    </row>
    <row r="31" spans="1:7" s="7" customFormat="1" x14ac:dyDescent="0.25">
      <c r="A31" s="16" t="s">
        <v>33</v>
      </c>
      <c r="B31" s="5">
        <v>87354.1</v>
      </c>
      <c r="C31" s="5">
        <v>35021.25</v>
      </c>
      <c r="D31" s="5">
        <f t="shared" si="3"/>
        <v>122375.35</v>
      </c>
      <c r="E31" s="5">
        <v>122375.35</v>
      </c>
      <c r="F31" s="5">
        <v>122375.35</v>
      </c>
      <c r="G31" s="5">
        <f t="shared" si="4"/>
        <v>0</v>
      </c>
    </row>
    <row r="32" spans="1:7" s="7" customFormat="1" x14ac:dyDescent="0.25">
      <c r="A32" s="16" t="s">
        <v>34</v>
      </c>
      <c r="B32" s="5">
        <v>325285.32</v>
      </c>
      <c r="C32" s="5">
        <v>93712.27</v>
      </c>
      <c r="D32" s="5">
        <f t="shared" si="3"/>
        <v>418997.59</v>
      </c>
      <c r="E32" s="5">
        <v>418997.59</v>
      </c>
      <c r="F32" s="5">
        <v>418997.59</v>
      </c>
      <c r="G32" s="5">
        <f t="shared" si="4"/>
        <v>0</v>
      </c>
    </row>
    <row r="33" spans="1:7" s="7" customFormat="1" x14ac:dyDescent="0.25">
      <c r="A33" s="16" t="s">
        <v>35</v>
      </c>
      <c r="B33" s="5">
        <v>161780</v>
      </c>
      <c r="C33" s="5">
        <v>58550.33</v>
      </c>
      <c r="D33" s="5">
        <f t="shared" si="3"/>
        <v>220330.33000000002</v>
      </c>
      <c r="E33" s="5">
        <v>220330.33000000002</v>
      </c>
      <c r="F33" s="5">
        <v>220330.33000000002</v>
      </c>
      <c r="G33" s="5">
        <f t="shared" si="4"/>
        <v>0</v>
      </c>
    </row>
    <row r="34" spans="1:7" s="7" customFormat="1" x14ac:dyDescent="0.25">
      <c r="A34" s="16" t="s">
        <v>18</v>
      </c>
      <c r="B34" s="5">
        <v>62362593.5</v>
      </c>
      <c r="C34" s="5">
        <v>2650882.06</v>
      </c>
      <c r="D34" s="5">
        <f t="shared" si="3"/>
        <v>65013475.560000002</v>
      </c>
      <c r="E34" s="5">
        <v>65013475.560000002</v>
      </c>
      <c r="F34" s="5">
        <v>63770424.43</v>
      </c>
      <c r="G34" s="5">
        <f t="shared" si="4"/>
        <v>0</v>
      </c>
    </row>
    <row r="35" spans="1:7" s="7" customFormat="1" x14ac:dyDescent="0.25">
      <c r="A35" s="16" t="s">
        <v>19</v>
      </c>
      <c r="B35" s="5">
        <v>362000</v>
      </c>
      <c r="C35" s="5">
        <v>-214536.56</v>
      </c>
      <c r="D35" s="5">
        <f t="shared" si="3"/>
        <v>147463.44</v>
      </c>
      <c r="E35" s="5">
        <v>147463.44</v>
      </c>
      <c r="F35" s="5">
        <v>146722.9</v>
      </c>
      <c r="G35" s="5">
        <f t="shared" si="4"/>
        <v>0</v>
      </c>
    </row>
    <row r="36" spans="1:7" s="7" customFormat="1" x14ac:dyDescent="0.25">
      <c r="A36" s="16" t="s">
        <v>20</v>
      </c>
      <c r="B36" s="5">
        <v>1132712.3</v>
      </c>
      <c r="C36" s="5">
        <v>-75563.95</v>
      </c>
      <c r="D36" s="5">
        <f t="shared" si="3"/>
        <v>1057148.3500000001</v>
      </c>
      <c r="E36" s="5">
        <v>1057148.3500000001</v>
      </c>
      <c r="F36" s="5">
        <v>1057148.3500000001</v>
      </c>
      <c r="G36" s="5">
        <f t="shared" si="4"/>
        <v>0</v>
      </c>
    </row>
    <row r="37" spans="1:7" s="7" customFormat="1" x14ac:dyDescent="0.25">
      <c r="A37" s="16" t="s">
        <v>21</v>
      </c>
      <c r="B37" s="5">
        <v>6381590.2599999998</v>
      </c>
      <c r="C37" s="5">
        <v>849939.51</v>
      </c>
      <c r="D37" s="5">
        <f t="shared" si="3"/>
        <v>7231529.7699999996</v>
      </c>
      <c r="E37" s="5">
        <v>7231529.7699999996</v>
      </c>
      <c r="F37" s="5">
        <v>7225887.7699999996</v>
      </c>
      <c r="G37" s="5">
        <f t="shared" si="4"/>
        <v>0</v>
      </c>
    </row>
    <row r="38" spans="1:7" s="7" customFormat="1" x14ac:dyDescent="0.25">
      <c r="A38" s="16" t="s">
        <v>36</v>
      </c>
      <c r="B38" s="5">
        <v>117877.74</v>
      </c>
      <c r="C38" s="5">
        <v>-17203.78</v>
      </c>
      <c r="D38" s="5">
        <f t="shared" si="3"/>
        <v>100673.96</v>
      </c>
      <c r="E38" s="5">
        <v>100673.96</v>
      </c>
      <c r="F38" s="5">
        <v>100673.96</v>
      </c>
      <c r="G38" s="5">
        <f t="shared" si="4"/>
        <v>0</v>
      </c>
    </row>
    <row r="39" spans="1:7" s="7" customFormat="1" x14ac:dyDescent="0.25">
      <c r="A39" s="16" t="s">
        <v>37</v>
      </c>
      <c r="B39" s="5">
        <v>14800</v>
      </c>
      <c r="C39" s="5">
        <v>-804.55</v>
      </c>
      <c r="D39" s="5">
        <f t="shared" si="3"/>
        <v>13995.45</v>
      </c>
      <c r="E39" s="5">
        <v>13995.45</v>
      </c>
      <c r="F39" s="5">
        <v>13995.45</v>
      </c>
      <c r="G39" s="5">
        <f t="shared" si="4"/>
        <v>0</v>
      </c>
    </row>
    <row r="40" spans="1:7" s="7" customFormat="1" x14ac:dyDescent="0.25">
      <c r="A40" s="16" t="s">
        <v>38</v>
      </c>
      <c r="B40" s="5">
        <v>8600</v>
      </c>
      <c r="C40" s="5">
        <v>46415.55</v>
      </c>
      <c r="D40" s="5">
        <f t="shared" si="3"/>
        <v>55015.55</v>
      </c>
      <c r="E40" s="5">
        <v>55015.55</v>
      </c>
      <c r="F40" s="5">
        <v>55015.55</v>
      </c>
      <c r="G40" s="5">
        <f t="shared" si="4"/>
        <v>0</v>
      </c>
    </row>
    <row r="41" spans="1:7" s="7" customFormat="1" x14ac:dyDescent="0.25">
      <c r="A41" s="16" t="s">
        <v>23</v>
      </c>
      <c r="B41" s="5">
        <v>244200</v>
      </c>
      <c r="C41" s="5">
        <v>370602.31</v>
      </c>
      <c r="D41" s="5">
        <f t="shared" si="3"/>
        <v>614802.31000000006</v>
      </c>
      <c r="E41" s="5">
        <v>614802.31000000006</v>
      </c>
      <c r="F41" s="5">
        <v>614802.31000000006</v>
      </c>
      <c r="G41" s="5">
        <f t="shared" si="4"/>
        <v>0</v>
      </c>
    </row>
    <row r="42" spans="1:7" s="7" customFormat="1" x14ac:dyDescent="0.25">
      <c r="A42" s="16" t="s">
        <v>24</v>
      </c>
      <c r="B42" s="5">
        <v>170185.36</v>
      </c>
      <c r="C42" s="5">
        <v>15424656.49</v>
      </c>
      <c r="D42" s="5">
        <f t="shared" si="3"/>
        <v>15594841.85</v>
      </c>
      <c r="E42" s="5">
        <v>15594365.33</v>
      </c>
      <c r="F42" s="5">
        <v>15594365.33</v>
      </c>
      <c r="G42" s="5">
        <f t="shared" si="4"/>
        <v>476.51999999955297</v>
      </c>
    </row>
    <row r="43" spans="1:7" s="7" customFormat="1" x14ac:dyDescent="0.25">
      <c r="A43" s="16" t="s">
        <v>39</v>
      </c>
      <c r="B43" s="5">
        <v>130315</v>
      </c>
      <c r="C43" s="5">
        <v>5973.05</v>
      </c>
      <c r="D43" s="5">
        <f t="shared" si="3"/>
        <v>136288.04999999999</v>
      </c>
      <c r="E43" s="5">
        <v>136288.04999999999</v>
      </c>
      <c r="F43" s="5">
        <v>136288.04999999999</v>
      </c>
      <c r="G43" s="5">
        <f t="shared" si="4"/>
        <v>0</v>
      </c>
    </row>
    <row r="44" spans="1:7" s="7" customFormat="1" x14ac:dyDescent="0.25">
      <c r="A44" s="16" t="s">
        <v>40</v>
      </c>
      <c r="B44" s="5">
        <v>289106.56</v>
      </c>
      <c r="C44" s="5">
        <v>8737.16</v>
      </c>
      <c r="D44" s="5">
        <f t="shared" si="3"/>
        <v>297843.71999999997</v>
      </c>
      <c r="E44" s="5">
        <v>297843.71999999997</v>
      </c>
      <c r="F44" s="5">
        <v>297843.71999999997</v>
      </c>
      <c r="G44" s="5">
        <f t="shared" si="4"/>
        <v>0</v>
      </c>
    </row>
    <row r="45" spans="1:7" s="7" customFormat="1" x14ac:dyDescent="0.25">
      <c r="A45" s="16" t="s">
        <v>41</v>
      </c>
      <c r="B45" s="5">
        <v>2926</v>
      </c>
      <c r="C45" s="5">
        <v>3648.05</v>
      </c>
      <c r="D45" s="5">
        <f t="shared" si="3"/>
        <v>6574.05</v>
      </c>
      <c r="E45" s="5">
        <v>6574.05</v>
      </c>
      <c r="F45" s="5">
        <v>6574.05</v>
      </c>
      <c r="G45" s="5">
        <f t="shared" si="4"/>
        <v>0</v>
      </c>
    </row>
    <row r="46" spans="1:7" s="7" customFormat="1" x14ac:dyDescent="0.25">
      <c r="A46" s="16" t="s">
        <v>25</v>
      </c>
      <c r="B46" s="5">
        <v>0</v>
      </c>
      <c r="C46" s="5">
        <v>0</v>
      </c>
      <c r="D46" s="5">
        <f t="shared" si="3"/>
        <v>0</v>
      </c>
      <c r="E46" s="5">
        <v>0</v>
      </c>
      <c r="F46" s="5">
        <v>0</v>
      </c>
      <c r="G46" s="5">
        <f t="shared" si="4"/>
        <v>0</v>
      </c>
    </row>
    <row r="47" spans="1:7" s="7" customFormat="1" x14ac:dyDescent="0.25">
      <c r="A47" s="8" t="s">
        <v>13</v>
      </c>
      <c r="B47" s="5"/>
      <c r="C47" s="5"/>
      <c r="D47" s="5"/>
      <c r="E47" s="5"/>
      <c r="F47" s="5"/>
      <c r="G47" s="5"/>
    </row>
    <row r="48" spans="1:7" x14ac:dyDescent="0.25">
      <c r="A48" s="10" t="s">
        <v>15</v>
      </c>
      <c r="B48" s="11">
        <f>GASTO_NE_T1+GASTO_E_T1</f>
        <v>84409852</v>
      </c>
      <c r="C48" s="11">
        <f>GASTO_NE_T2+GASTO_E_T2</f>
        <v>20202930.059999999</v>
      </c>
      <c r="D48" s="11">
        <f>GASTO_NE_T3+GASTO_E_T3</f>
        <v>104612782.05999997</v>
      </c>
      <c r="E48" s="11">
        <f>GASTO_NE_T4+GASTO_E_T4</f>
        <v>103844846.76999998</v>
      </c>
      <c r="F48" s="11">
        <f>GASTO_NE_T5+GASTO_E_T5</f>
        <v>102294121.33999997</v>
      </c>
      <c r="G48" s="11">
        <f>GASTO_NE_T6+GASTO_E_T6</f>
        <v>767935.28999999946</v>
      </c>
    </row>
    <row r="49" spans="1:7" x14ac:dyDescent="0.25">
      <c r="A49" s="12"/>
      <c r="B49" s="13"/>
      <c r="C49" s="13"/>
      <c r="D49" s="13"/>
      <c r="E49" s="13"/>
      <c r="F49" s="13"/>
      <c r="G49" s="14"/>
    </row>
    <row r="50" spans="1:7" hidden="1" x14ac:dyDescent="0.25">
      <c r="A50" s="15"/>
    </row>
    <row r="51" spans="1:7" ht="15" customHeight="1" x14ac:dyDescent="0.25"/>
    <row r="52" spans="1:7" ht="15" customHeight="1" x14ac:dyDescent="0.25"/>
    <row r="53" spans="1:7" ht="15" customHeight="1" x14ac:dyDescent="0.25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B48 C46:C48 C9:C21 D9:G48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18</vt:i4>
      </vt:variant>
    </vt:vector>
  </HeadingPairs>
  <TitlesOfParts>
    <vt:vector size="19" baseType="lpstr">
      <vt:lpstr>Formato 6 b)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axel reyes</cp:lastModifiedBy>
  <dcterms:created xsi:type="dcterms:W3CDTF">2018-06-25T17:16:09Z</dcterms:created>
  <dcterms:modified xsi:type="dcterms:W3CDTF">2020-10-28T06:45:07Z</dcterms:modified>
</cp:coreProperties>
</file>