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Formato 6 b)" sheetId="1" r:id="rId1"/>
  </sheets>
  <externalReferences>
    <externalReference r:id="rId2"/>
  </externalReferences>
  <definedNames>
    <definedName name="ENTE_PUBLICO_A">'[1]Info General'!$C$7</definedName>
    <definedName name="GASTO_E_FIN_01">'Formato 6 b)'!#REF!</definedName>
    <definedName name="GASTO_E_FIN_02">'Formato 6 b)'!#REF!</definedName>
    <definedName name="GASTO_E_FIN_03">'Formato 6 b)'!#REF!</definedName>
    <definedName name="GASTO_E_FIN_04">'Formato 6 b)'!#REF!</definedName>
    <definedName name="GASTO_E_FIN_05">'Formato 6 b)'!#REF!</definedName>
    <definedName name="GASTO_E_FIN_06">'Formato 6 b)'!#REF!</definedName>
    <definedName name="GASTO_E_T1">'Formato 6 b)'!$B$23</definedName>
    <definedName name="GASTO_E_T2">'Formato 6 b)'!$C$23</definedName>
    <definedName name="GASTO_E_T3">'Formato 6 b)'!$D$23</definedName>
    <definedName name="GASTO_E_T4">'Formato 6 b)'!$E$23</definedName>
    <definedName name="GASTO_E_T5">'Formato 6 b)'!$F$23</definedName>
    <definedName name="GASTO_E_T6">'Formato 6 b)'!$G$23</definedName>
    <definedName name="GASTO_NE_FIN_01">'Formato 6 b)'!$B$22</definedName>
    <definedName name="GASTO_NE_FIN_02">'Formato 6 b)'!$C$22</definedName>
    <definedName name="GASTO_NE_FIN_03">'Formato 6 b)'!$D$22</definedName>
    <definedName name="GASTO_NE_FIN_04">'Formato 6 b)'!$E$22</definedName>
    <definedName name="GASTO_NE_FIN_05">'Formato 6 b)'!$F$22</definedName>
    <definedName name="GASTO_NE_FIN_06">'Formato 6 b)'!$G$22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24" i="1"/>
  <c r="F34" i="1"/>
  <c r="F36" i="1"/>
  <c r="F37" i="1"/>
  <c r="F39" i="1"/>
  <c r="F40" i="1"/>
  <c r="F41" i="1"/>
  <c r="F42" i="1"/>
  <c r="F43" i="1"/>
  <c r="F44" i="1"/>
  <c r="F45" i="1"/>
  <c r="F46" i="1"/>
  <c r="D17" i="1"/>
  <c r="G17" i="1"/>
  <c r="F17" i="1"/>
  <c r="D13" i="1"/>
  <c r="G13" i="1"/>
  <c r="F13" i="1"/>
  <c r="D11" i="1"/>
  <c r="G11" i="1"/>
  <c r="F11" i="1"/>
  <c r="F12" i="1"/>
  <c r="F15" i="1"/>
  <c r="F16" i="1"/>
  <c r="F18" i="1"/>
  <c r="F19" i="1"/>
  <c r="F20" i="1"/>
  <c r="F21" i="1"/>
  <c r="F10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G23" i="1"/>
  <c r="C23" i="1"/>
  <c r="D23" i="1"/>
  <c r="E23" i="1"/>
  <c r="F23" i="1"/>
  <c r="B23" i="1"/>
  <c r="B9" i="1"/>
  <c r="B48" i="1"/>
  <c r="D10" i="1"/>
  <c r="G10" i="1"/>
  <c r="D12" i="1"/>
  <c r="G12" i="1"/>
  <c r="D14" i="1"/>
  <c r="G14" i="1"/>
  <c r="D15" i="1"/>
  <c r="G15" i="1"/>
  <c r="D16" i="1"/>
  <c r="G16" i="1"/>
  <c r="D18" i="1"/>
  <c r="G18" i="1"/>
  <c r="D21" i="1"/>
  <c r="G21" i="1"/>
  <c r="D19" i="1"/>
  <c r="G19" i="1"/>
  <c r="D20" i="1"/>
  <c r="G20" i="1"/>
  <c r="G9" i="1"/>
  <c r="G48" i="1"/>
  <c r="F9" i="1"/>
  <c r="F48" i="1"/>
  <c r="E9" i="1"/>
  <c r="E48" i="1"/>
  <c r="D9" i="1"/>
  <c r="D48" i="1"/>
  <c r="C9" i="1"/>
  <c r="C48" i="1"/>
  <c r="A2" i="1"/>
</calcChain>
</file>

<file path=xl/sharedStrings.xml><?xml version="1.0" encoding="utf-8"?>
<sst xmlns="http://schemas.openxmlformats.org/spreadsheetml/2006/main" count="53" uniqueCount="43">
  <si>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</si>
  <si>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</si>
  <si>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</si>
  <si>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</si>
  <si>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</si>
  <si>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</si>
  <si>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</si>
  <si>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</si>
  <si>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</si>
  <si>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</si>
  <si>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</si>
  <si>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</si>
  <si>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</si>
  <si>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*</t>
  </si>
  <si>
    <t>II. Gasto Etiquetado (II=A+B+C+D+E+F+G+H)</t>
  </si>
  <si>
    <t>III. Total de Egresos (III = I + II)</t>
  </si>
  <si>
    <t>Servicios Estudiantiles</t>
  </si>
  <si>
    <t>Tecnologías de la Información y Comunicación</t>
  </si>
  <si>
    <t>Personal</t>
  </si>
  <si>
    <t>Recursos Materiales</t>
  </si>
  <si>
    <t>Contabilidad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</si>
  <si>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</si>
  <si>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</si>
  <si>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</si>
  <si>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</si>
  <si>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</si>
  <si>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Secretaría Académica</t>
  </si>
  <si>
    <t>Servicios Médicos</t>
  </si>
  <si>
    <t>Prácticas y Estadías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</si>
  <si>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</si>
  <si>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</si>
  <si>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</si>
  <si>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</si>
  <si>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</si>
  <si>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</si>
  <si>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</si>
  <si>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</si>
  <si>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</si>
  <si>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</si>
  <si>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</si>
  <si>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</si>
  <si>
    <t>Adminitración y Finanzas</t>
  </si>
  <si>
    <t>01 de enero de 2020 y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</si>
</sst>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12" xfId="0" applyFill="1" applyBorder="1" applyAlignment="1" applyProtection="1">
      <alignment horizontal="left" vertical="center" indent="6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activeCell="A6" sqref="A6:G6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42</v>
      </c>
      <c r="B5" s="30"/>
      <c r="C5" s="30"/>
      <c r="D5" s="30"/>
      <c r="E5" s="30"/>
      <c r="F5" s="30"/>
      <c r="G5" s="31"/>
    </row>
    <row r="6" spans="1:7" x14ac:dyDescent="0.25">
      <c r="A6" s="32" t="s">
        <v>3</v>
      </c>
      <c r="B6" s="33"/>
      <c r="C6" s="33"/>
      <c r="D6" s="33"/>
      <c r="E6" s="33"/>
      <c r="F6" s="33"/>
      <c r="G6" s="34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20" t="s">
        <v>6</v>
      </c>
    </row>
    <row r="8" spans="1:7" ht="30" x14ac:dyDescent="0.25">
      <c r="A8" s="18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21"/>
    </row>
    <row r="9" spans="1:7" x14ac:dyDescent="0.25">
      <c r="A9" s="3" t="s">
        <v>12</v>
      </c>
      <c r="B9" s="4">
        <f>SUM(B10:GASTO_NE_FIN_01)</f>
        <v>10811224</v>
      </c>
      <c r="C9" s="4">
        <f>SUM(C10:GASTO_NE_FIN_02)</f>
        <v>0</v>
      </c>
      <c r="D9" s="4">
        <f>SUM(D10:GASTO_NE_FIN_03)</f>
        <v>10811224</v>
      </c>
      <c r="E9" s="4">
        <f>SUM(E10:GASTO_NE_FIN_04)</f>
        <v>1379657.41</v>
      </c>
      <c r="F9" s="4">
        <f>SUM(F10:GASTO_NE_FIN_05)</f>
        <v>681015.55</v>
      </c>
      <c r="G9" s="4">
        <f>SUM(G10:GASTO_NE_FIN_06)</f>
        <v>9431566.5899999999</v>
      </c>
    </row>
    <row r="10" spans="1:7" s="7" customFormat="1" x14ac:dyDescent="0.25">
      <c r="A10" s="16" t="s">
        <v>26</v>
      </c>
      <c r="B10" s="5">
        <v>50000</v>
      </c>
      <c r="C10" s="5">
        <v>0</v>
      </c>
      <c r="D10" s="5">
        <f>B10+C10</f>
        <v>50000</v>
      </c>
      <c r="E10" s="5">
        <v>0</v>
      </c>
      <c r="F10" s="5">
        <f>E10</f>
        <v>0</v>
      </c>
      <c r="G10" s="6">
        <f>D10-E10</f>
        <v>50000</v>
      </c>
    </row>
    <row r="11" spans="1:7" s="7" customFormat="1" x14ac:dyDescent="0.25">
      <c r="A11" s="16" t="s">
        <v>16</v>
      </c>
      <c r="B11" s="5">
        <v>417000</v>
      </c>
      <c r="C11" s="5">
        <v>0</v>
      </c>
      <c r="D11" s="5">
        <f>B11+C11</f>
        <v>417000</v>
      </c>
      <c r="E11" s="5">
        <v>30900</v>
      </c>
      <c r="F11" s="5">
        <f>E11</f>
        <v>30900</v>
      </c>
      <c r="G11" s="6">
        <f>D11-E11</f>
        <v>386100</v>
      </c>
    </row>
    <row r="12" spans="1:7" s="7" customFormat="1" x14ac:dyDescent="0.25">
      <c r="A12" s="16" t="s">
        <v>17</v>
      </c>
      <c r="B12" s="5">
        <v>1419000</v>
      </c>
      <c r="C12" s="5">
        <v>0</v>
      </c>
      <c r="D12" s="5">
        <f t="shared" ref="D12:D21" si="0">B12+C12</f>
        <v>1419000</v>
      </c>
      <c r="E12" s="5">
        <v>137290.54999999999</v>
      </c>
      <c r="F12" s="5">
        <f t="shared" ref="F12:F21" si="1">E12</f>
        <v>137290.54999999999</v>
      </c>
      <c r="G12" s="6">
        <f t="shared" ref="G12:G21" si="2">D12-E12</f>
        <v>1281709.45</v>
      </c>
    </row>
    <row r="13" spans="1:7" s="7" customFormat="1" x14ac:dyDescent="0.25">
      <c r="A13" s="16" t="s">
        <v>41</v>
      </c>
      <c r="B13" s="5">
        <v>180000</v>
      </c>
      <c r="C13" s="5">
        <v>0</v>
      </c>
      <c r="D13" s="5">
        <f t="shared" ref="D13" si="3">B13+C13</f>
        <v>180000</v>
      </c>
      <c r="E13" s="5">
        <v>0</v>
      </c>
      <c r="F13" s="5">
        <f t="shared" si="1"/>
        <v>0</v>
      </c>
      <c r="G13" s="6">
        <f t="shared" ref="G13" si="4">D13-E13</f>
        <v>180000</v>
      </c>
    </row>
    <row r="14" spans="1:7" s="7" customFormat="1" x14ac:dyDescent="0.25">
      <c r="A14" s="16" t="s">
        <v>18</v>
      </c>
      <c r="B14" s="5">
        <v>4297120</v>
      </c>
      <c r="C14" s="5">
        <v>0</v>
      </c>
      <c r="D14" s="5">
        <f t="shared" si="0"/>
        <v>4297120</v>
      </c>
      <c r="E14" s="5">
        <v>938833.86</v>
      </c>
      <c r="F14" s="5">
        <v>240192</v>
      </c>
      <c r="G14" s="6">
        <f t="shared" si="2"/>
        <v>3358286.14</v>
      </c>
    </row>
    <row r="15" spans="1:7" s="7" customFormat="1" x14ac:dyDescent="0.25">
      <c r="A15" s="16" t="s">
        <v>19</v>
      </c>
      <c r="B15" s="5">
        <v>1230000</v>
      </c>
      <c r="C15" s="5">
        <v>-515</v>
      </c>
      <c r="D15" s="5">
        <f t="shared" si="0"/>
        <v>1229485</v>
      </c>
      <c r="E15" s="5">
        <v>40989.760000000002</v>
      </c>
      <c r="F15" s="5">
        <f t="shared" si="1"/>
        <v>40989.760000000002</v>
      </c>
      <c r="G15" s="6">
        <f t="shared" si="2"/>
        <v>1188495.24</v>
      </c>
    </row>
    <row r="16" spans="1:7" s="7" customFormat="1" x14ac:dyDescent="0.25">
      <c r="A16" s="16" t="s">
        <v>21</v>
      </c>
      <c r="B16" s="5">
        <v>1180000</v>
      </c>
      <c r="C16" s="5">
        <v>0</v>
      </c>
      <c r="D16" s="5">
        <f t="shared" si="0"/>
        <v>1180000</v>
      </c>
      <c r="E16" s="5">
        <v>229108.24</v>
      </c>
      <c r="F16" s="5">
        <f t="shared" si="1"/>
        <v>229108.24</v>
      </c>
      <c r="G16" s="6">
        <f t="shared" si="2"/>
        <v>950891.76</v>
      </c>
    </row>
    <row r="17" spans="1:7" s="7" customFormat="1" x14ac:dyDescent="0.25">
      <c r="A17" s="16" t="s">
        <v>35</v>
      </c>
      <c r="B17" s="5">
        <v>90000</v>
      </c>
      <c r="C17" s="5">
        <v>0</v>
      </c>
      <c r="D17" s="5">
        <f t="shared" ref="D17" si="5">B17+C17</f>
        <v>90000</v>
      </c>
      <c r="E17" s="5">
        <v>0</v>
      </c>
      <c r="F17" s="5">
        <f t="shared" si="1"/>
        <v>0</v>
      </c>
      <c r="G17" s="6">
        <f t="shared" ref="G17" si="6">D17-E17</f>
        <v>90000</v>
      </c>
    </row>
    <row r="18" spans="1:7" s="7" customFormat="1" x14ac:dyDescent="0.25">
      <c r="A18" s="16" t="s">
        <v>22</v>
      </c>
      <c r="B18" s="5">
        <v>1272304</v>
      </c>
      <c r="C18" s="5">
        <v>0</v>
      </c>
      <c r="D18" s="5">
        <f t="shared" si="0"/>
        <v>1272304</v>
      </c>
      <c r="E18" s="5">
        <v>2535</v>
      </c>
      <c r="F18" s="5">
        <f t="shared" si="1"/>
        <v>2535</v>
      </c>
      <c r="G18" s="6">
        <f t="shared" si="2"/>
        <v>1269769</v>
      </c>
    </row>
    <row r="19" spans="1:7" s="7" customFormat="1" x14ac:dyDescent="0.25">
      <c r="A19" s="16" t="s">
        <v>23</v>
      </c>
      <c r="B19" s="5">
        <v>60000</v>
      </c>
      <c r="C19" s="5">
        <v>515</v>
      </c>
      <c r="D19" s="5">
        <f t="shared" si="0"/>
        <v>60515</v>
      </c>
      <c r="E19" s="5">
        <v>0</v>
      </c>
      <c r="F19" s="5">
        <f t="shared" si="1"/>
        <v>0</v>
      </c>
      <c r="G19" s="6">
        <f t="shared" si="2"/>
        <v>60515</v>
      </c>
    </row>
    <row r="20" spans="1:7" s="7" customFormat="1" x14ac:dyDescent="0.25">
      <c r="A20" s="16" t="s">
        <v>38</v>
      </c>
      <c r="B20" s="5">
        <v>100000</v>
      </c>
      <c r="C20" s="5">
        <v>0</v>
      </c>
      <c r="D20" s="5">
        <f t="shared" si="0"/>
        <v>100000</v>
      </c>
      <c r="E20" s="5">
        <v>0</v>
      </c>
      <c r="F20" s="5">
        <f t="shared" si="1"/>
        <v>0</v>
      </c>
      <c r="G20" s="6">
        <f t="shared" si="2"/>
        <v>100000</v>
      </c>
    </row>
    <row r="21" spans="1:7" s="7" customFormat="1" x14ac:dyDescent="0.25">
      <c r="A21" s="16" t="s">
        <v>25</v>
      </c>
      <c r="B21" s="5">
        <v>515800</v>
      </c>
      <c r="C21" s="5">
        <v>0</v>
      </c>
      <c r="D21" s="5">
        <f t="shared" si="0"/>
        <v>515800</v>
      </c>
      <c r="E21" s="5">
        <v>0</v>
      </c>
      <c r="F21" s="5">
        <f t="shared" si="1"/>
        <v>0</v>
      </c>
      <c r="G21" s="6">
        <f t="shared" si="2"/>
        <v>515800</v>
      </c>
    </row>
    <row r="22" spans="1:7" x14ac:dyDescent="0.25">
      <c r="A22" s="8" t="s">
        <v>13</v>
      </c>
      <c r="B22" s="9"/>
      <c r="C22" s="9"/>
      <c r="D22" s="9"/>
      <c r="E22" s="9"/>
      <c r="F22" s="9"/>
      <c r="G22" s="9"/>
    </row>
    <row r="23" spans="1:7" s="7" customFormat="1" x14ac:dyDescent="0.25">
      <c r="A23" s="10" t="s">
        <v>14</v>
      </c>
      <c r="B23" s="11">
        <f t="shared" ref="B23:G23" si="7">SUM(B24:B46)</f>
        <v>75702744</v>
      </c>
      <c r="C23" s="11">
        <f t="shared" si="7"/>
        <v>247823.59000000005</v>
      </c>
      <c r="D23" s="11">
        <f t="shared" si="7"/>
        <v>75950567.590000004</v>
      </c>
      <c r="E23" s="11">
        <f t="shared" si="7"/>
        <v>17709202.25</v>
      </c>
      <c r="F23" s="11">
        <f t="shared" si="7"/>
        <v>15256620.869999997</v>
      </c>
      <c r="G23" s="11">
        <f t="shared" si="7"/>
        <v>58241365.339999996</v>
      </c>
    </row>
    <row r="24" spans="1:7" s="7" customFormat="1" x14ac:dyDescent="0.25">
      <c r="A24" s="16" t="s">
        <v>26</v>
      </c>
      <c r="B24" s="5">
        <v>221600</v>
      </c>
      <c r="C24" s="5">
        <v>-3346.96</v>
      </c>
      <c r="D24" s="5">
        <f t="shared" ref="D24:D46" si="8">B24+C24</f>
        <v>218253.04</v>
      </c>
      <c r="E24" s="5">
        <v>34924.89</v>
      </c>
      <c r="F24" s="5">
        <f>E24</f>
        <v>34924.89</v>
      </c>
      <c r="G24" s="5">
        <f>D24-E24</f>
        <v>183328.15000000002</v>
      </c>
    </row>
    <row r="25" spans="1:7" s="7" customFormat="1" x14ac:dyDescent="0.25">
      <c r="A25" s="16" t="s">
        <v>16</v>
      </c>
      <c r="B25" s="5">
        <v>9800</v>
      </c>
      <c r="C25" s="5">
        <v>94400</v>
      </c>
      <c r="D25" s="5">
        <f t="shared" si="8"/>
        <v>104200</v>
      </c>
      <c r="E25" s="5">
        <v>77136</v>
      </c>
      <c r="F25" s="5">
        <f t="shared" ref="F25:F33" si="9">E25</f>
        <v>77136</v>
      </c>
      <c r="G25" s="5">
        <f t="shared" ref="G25:G46" si="10">D25-E25</f>
        <v>27064</v>
      </c>
    </row>
    <row r="26" spans="1:7" s="7" customFormat="1" x14ac:dyDescent="0.25">
      <c r="A26" s="16" t="s">
        <v>27</v>
      </c>
      <c r="B26" s="5">
        <v>41000</v>
      </c>
      <c r="C26" s="5">
        <v>0</v>
      </c>
      <c r="D26" s="5">
        <f t="shared" si="8"/>
        <v>41000</v>
      </c>
      <c r="E26" s="5">
        <v>4650</v>
      </c>
      <c r="F26" s="5">
        <f t="shared" si="9"/>
        <v>4650</v>
      </c>
      <c r="G26" s="5">
        <f t="shared" si="10"/>
        <v>36350</v>
      </c>
    </row>
    <row r="27" spans="1:7" s="7" customFormat="1" x14ac:dyDescent="0.25">
      <c r="A27" s="16" t="s">
        <v>28</v>
      </c>
      <c r="B27" s="5">
        <v>1000</v>
      </c>
      <c r="C27" s="5">
        <v>0</v>
      </c>
      <c r="D27" s="5">
        <f t="shared" si="8"/>
        <v>1000</v>
      </c>
      <c r="E27" s="5">
        <v>0</v>
      </c>
      <c r="F27" s="5">
        <f t="shared" si="9"/>
        <v>0</v>
      </c>
      <c r="G27" s="5">
        <f t="shared" si="10"/>
        <v>1000</v>
      </c>
    </row>
    <row r="28" spans="1:7" s="7" customFormat="1" x14ac:dyDescent="0.25">
      <c r="A28" s="16" t="s">
        <v>17</v>
      </c>
      <c r="B28" s="5">
        <v>620800</v>
      </c>
      <c r="C28" s="5">
        <v>-14809.1</v>
      </c>
      <c r="D28" s="5">
        <f t="shared" si="8"/>
        <v>605990.9</v>
      </c>
      <c r="E28" s="5">
        <v>24879.82</v>
      </c>
      <c r="F28" s="5">
        <f t="shared" si="9"/>
        <v>24879.82</v>
      </c>
      <c r="G28" s="5">
        <f t="shared" si="10"/>
        <v>581111.08000000007</v>
      </c>
    </row>
    <row r="29" spans="1:7" s="7" customFormat="1" x14ac:dyDescent="0.25">
      <c r="A29" s="16" t="s">
        <v>29</v>
      </c>
      <c r="B29" s="5">
        <v>59000</v>
      </c>
      <c r="C29" s="5">
        <v>0</v>
      </c>
      <c r="D29" s="5">
        <f t="shared" si="8"/>
        <v>59000</v>
      </c>
      <c r="E29" s="5">
        <v>0</v>
      </c>
      <c r="F29" s="5">
        <f t="shared" si="9"/>
        <v>0</v>
      </c>
      <c r="G29" s="5">
        <f t="shared" si="10"/>
        <v>59000</v>
      </c>
    </row>
    <row r="30" spans="1:7" s="7" customFormat="1" x14ac:dyDescent="0.25">
      <c r="A30" s="16" t="s">
        <v>30</v>
      </c>
      <c r="B30" s="5">
        <v>109500</v>
      </c>
      <c r="C30" s="5">
        <v>-970</v>
      </c>
      <c r="D30" s="5">
        <f t="shared" si="8"/>
        <v>108530</v>
      </c>
      <c r="E30" s="5">
        <v>12722.86</v>
      </c>
      <c r="F30" s="5">
        <f t="shared" si="9"/>
        <v>12722.86</v>
      </c>
      <c r="G30" s="5">
        <f t="shared" si="10"/>
        <v>95807.14</v>
      </c>
    </row>
    <row r="31" spans="1:7" s="7" customFormat="1" x14ac:dyDescent="0.25">
      <c r="A31" s="16" t="s">
        <v>31</v>
      </c>
      <c r="B31" s="5">
        <v>184500</v>
      </c>
      <c r="C31" s="5">
        <v>0</v>
      </c>
      <c r="D31" s="5">
        <f t="shared" si="8"/>
        <v>184500</v>
      </c>
      <c r="E31" s="5">
        <v>63390.42</v>
      </c>
      <c r="F31" s="5">
        <f t="shared" si="9"/>
        <v>63390.42</v>
      </c>
      <c r="G31" s="5">
        <f t="shared" si="10"/>
        <v>121109.58</v>
      </c>
    </row>
    <row r="32" spans="1:7" s="7" customFormat="1" x14ac:dyDescent="0.25">
      <c r="A32" s="16" t="s">
        <v>32</v>
      </c>
      <c r="B32" s="5">
        <v>192700</v>
      </c>
      <c r="C32" s="5">
        <v>1030</v>
      </c>
      <c r="D32" s="5">
        <f t="shared" si="8"/>
        <v>193730</v>
      </c>
      <c r="E32" s="5">
        <v>7497.31</v>
      </c>
      <c r="F32" s="5">
        <f t="shared" si="9"/>
        <v>7497.31</v>
      </c>
      <c r="G32" s="5">
        <f t="shared" si="10"/>
        <v>186232.69</v>
      </c>
    </row>
    <row r="33" spans="1:7" s="7" customFormat="1" x14ac:dyDescent="0.25">
      <c r="A33" s="16" t="s">
        <v>33</v>
      </c>
      <c r="B33" s="5">
        <v>387900</v>
      </c>
      <c r="C33" s="5">
        <v>13256.9</v>
      </c>
      <c r="D33" s="5">
        <f t="shared" si="8"/>
        <v>401156.9</v>
      </c>
      <c r="E33" s="5">
        <v>69368.2</v>
      </c>
      <c r="F33" s="5">
        <f t="shared" si="9"/>
        <v>69368.2</v>
      </c>
      <c r="G33" s="5">
        <f t="shared" si="10"/>
        <v>331788.7</v>
      </c>
    </row>
    <row r="34" spans="1:7" s="7" customFormat="1" x14ac:dyDescent="0.25">
      <c r="A34" s="16" t="s">
        <v>34</v>
      </c>
      <c r="B34" s="5">
        <v>145400</v>
      </c>
      <c r="C34" s="5">
        <v>5596.74</v>
      </c>
      <c r="D34" s="5">
        <f t="shared" si="8"/>
        <v>150996.74</v>
      </c>
      <c r="E34" s="5">
        <v>26428.82</v>
      </c>
      <c r="F34" s="5">
        <f t="shared" ref="F34:F46" si="11">E34</f>
        <v>26428.82</v>
      </c>
      <c r="G34" s="5">
        <f t="shared" si="10"/>
        <v>124567.91999999998</v>
      </c>
    </row>
    <row r="35" spans="1:7" s="7" customFormat="1" x14ac:dyDescent="0.25">
      <c r="A35" s="16" t="s">
        <v>18</v>
      </c>
      <c r="B35" s="5">
        <v>62745236</v>
      </c>
      <c r="C35" s="5">
        <v>-2931.52</v>
      </c>
      <c r="D35" s="5">
        <f t="shared" si="8"/>
        <v>62742304.479999997</v>
      </c>
      <c r="E35" s="5">
        <v>15623483.83</v>
      </c>
      <c r="F35" s="5">
        <v>13404893.210000001</v>
      </c>
      <c r="G35" s="5">
        <f t="shared" si="10"/>
        <v>47118820.649999999</v>
      </c>
    </row>
    <row r="36" spans="1:7" s="7" customFormat="1" x14ac:dyDescent="0.25">
      <c r="A36" s="16" t="s">
        <v>19</v>
      </c>
      <c r="B36" s="5">
        <v>166800</v>
      </c>
      <c r="C36" s="5">
        <v>32160</v>
      </c>
      <c r="D36" s="5">
        <f t="shared" si="8"/>
        <v>198960</v>
      </c>
      <c r="E36" s="5">
        <v>52313.94</v>
      </c>
      <c r="F36" s="5">
        <f t="shared" si="11"/>
        <v>52313.94</v>
      </c>
      <c r="G36" s="5">
        <f t="shared" si="10"/>
        <v>146646.06</v>
      </c>
    </row>
    <row r="37" spans="1:7" s="7" customFormat="1" x14ac:dyDescent="0.25">
      <c r="A37" s="16" t="s">
        <v>20</v>
      </c>
      <c r="B37" s="5">
        <v>1254700</v>
      </c>
      <c r="C37" s="5">
        <v>68582.289999999994</v>
      </c>
      <c r="D37" s="5">
        <f t="shared" si="8"/>
        <v>1323282.29</v>
      </c>
      <c r="E37" s="5">
        <v>28025.62</v>
      </c>
      <c r="F37" s="5">
        <f t="shared" si="11"/>
        <v>28025.62</v>
      </c>
      <c r="G37" s="5">
        <f t="shared" si="10"/>
        <v>1295256.67</v>
      </c>
    </row>
    <row r="38" spans="1:7" s="7" customFormat="1" x14ac:dyDescent="0.25">
      <c r="A38" s="16" t="s">
        <v>21</v>
      </c>
      <c r="B38" s="5">
        <v>8172628</v>
      </c>
      <c r="C38" s="5">
        <v>85166.399999999994</v>
      </c>
      <c r="D38" s="5">
        <f t="shared" si="8"/>
        <v>8257794.4000000004</v>
      </c>
      <c r="E38" s="5">
        <v>1437527.45</v>
      </c>
      <c r="F38" s="5">
        <v>1203536.69</v>
      </c>
      <c r="G38" s="5">
        <f t="shared" si="10"/>
        <v>6820266.9500000002</v>
      </c>
    </row>
    <row r="39" spans="1:7" s="7" customFormat="1" x14ac:dyDescent="0.25">
      <c r="A39" s="16" t="s">
        <v>35</v>
      </c>
      <c r="B39" s="5">
        <v>77200</v>
      </c>
      <c r="C39" s="5">
        <v>3346.96</v>
      </c>
      <c r="D39" s="5">
        <f t="shared" si="8"/>
        <v>80546.960000000006</v>
      </c>
      <c r="E39" s="5">
        <v>10499.05</v>
      </c>
      <c r="F39" s="5">
        <f t="shared" si="11"/>
        <v>10499.05</v>
      </c>
      <c r="G39" s="5">
        <f t="shared" si="10"/>
        <v>70047.91</v>
      </c>
    </row>
    <row r="40" spans="1:7" s="7" customFormat="1" x14ac:dyDescent="0.25">
      <c r="A40" s="16" t="s">
        <v>36</v>
      </c>
      <c r="B40" s="5">
        <v>85400</v>
      </c>
      <c r="C40" s="5">
        <v>-55156</v>
      </c>
      <c r="D40" s="5">
        <f t="shared" si="8"/>
        <v>30244</v>
      </c>
      <c r="E40" s="5">
        <v>3280.08</v>
      </c>
      <c r="F40" s="5">
        <f t="shared" si="11"/>
        <v>3280.08</v>
      </c>
      <c r="G40" s="5">
        <f t="shared" si="10"/>
        <v>26963.919999999998</v>
      </c>
    </row>
    <row r="41" spans="1:7" s="7" customFormat="1" x14ac:dyDescent="0.25">
      <c r="A41" s="16" t="s">
        <v>37</v>
      </c>
      <c r="B41" s="5">
        <v>10000</v>
      </c>
      <c r="C41" s="5">
        <v>719.2</v>
      </c>
      <c r="D41" s="5">
        <f t="shared" si="8"/>
        <v>10719.2</v>
      </c>
      <c r="E41" s="5">
        <v>5574.76</v>
      </c>
      <c r="F41" s="5">
        <f t="shared" si="11"/>
        <v>5574.76</v>
      </c>
      <c r="G41" s="5">
        <f t="shared" si="10"/>
        <v>5144.4400000000005</v>
      </c>
    </row>
    <row r="42" spans="1:7" s="7" customFormat="1" x14ac:dyDescent="0.25">
      <c r="A42" s="16" t="s">
        <v>23</v>
      </c>
      <c r="B42" s="5">
        <v>380200</v>
      </c>
      <c r="C42" s="5">
        <v>19286.48</v>
      </c>
      <c r="D42" s="5">
        <f t="shared" si="8"/>
        <v>399486.48</v>
      </c>
      <c r="E42" s="5">
        <v>130757.28</v>
      </c>
      <c r="F42" s="5">
        <f t="shared" si="11"/>
        <v>130757.28</v>
      </c>
      <c r="G42" s="5">
        <f t="shared" si="10"/>
        <v>268729.19999999995</v>
      </c>
    </row>
    <row r="43" spans="1:7" s="7" customFormat="1" x14ac:dyDescent="0.25">
      <c r="A43" s="16" t="s">
        <v>24</v>
      </c>
      <c r="B43" s="5">
        <v>220500</v>
      </c>
      <c r="C43" s="5">
        <v>3228</v>
      </c>
      <c r="D43" s="5">
        <f t="shared" si="8"/>
        <v>223728</v>
      </c>
      <c r="E43" s="5">
        <v>23310.49</v>
      </c>
      <c r="F43" s="5">
        <f t="shared" si="11"/>
        <v>23310.49</v>
      </c>
      <c r="G43" s="5">
        <f t="shared" si="10"/>
        <v>200417.51</v>
      </c>
    </row>
    <row r="44" spans="1:7" s="7" customFormat="1" x14ac:dyDescent="0.25">
      <c r="A44" s="16" t="s">
        <v>38</v>
      </c>
      <c r="B44" s="5">
        <v>139480</v>
      </c>
      <c r="C44" s="5">
        <v>-3228</v>
      </c>
      <c r="D44" s="5">
        <f t="shared" si="8"/>
        <v>136252</v>
      </c>
      <c r="E44" s="5">
        <v>990.03</v>
      </c>
      <c r="F44" s="5">
        <f t="shared" si="11"/>
        <v>990.03</v>
      </c>
      <c r="G44" s="5">
        <f t="shared" si="10"/>
        <v>135261.97</v>
      </c>
    </row>
    <row r="45" spans="1:7" s="7" customFormat="1" x14ac:dyDescent="0.25">
      <c r="A45" s="16" t="s">
        <v>39</v>
      </c>
      <c r="B45" s="5">
        <v>470200</v>
      </c>
      <c r="C45" s="5">
        <v>1131</v>
      </c>
      <c r="D45" s="5">
        <f t="shared" si="8"/>
        <v>471331</v>
      </c>
      <c r="E45" s="5">
        <v>71016.2</v>
      </c>
      <c r="F45" s="5">
        <f t="shared" si="11"/>
        <v>71016.2</v>
      </c>
      <c r="G45" s="5">
        <f t="shared" si="10"/>
        <v>400314.8</v>
      </c>
    </row>
    <row r="46" spans="1:7" s="7" customFormat="1" x14ac:dyDescent="0.25">
      <c r="A46" s="16" t="s">
        <v>40</v>
      </c>
      <c r="B46" s="5">
        <v>7200</v>
      </c>
      <c r="C46" s="5">
        <v>361.2</v>
      </c>
      <c r="D46" s="5">
        <f t="shared" si="8"/>
        <v>7561.2</v>
      </c>
      <c r="E46" s="5">
        <v>1425.2</v>
      </c>
      <c r="F46" s="5">
        <f t="shared" si="11"/>
        <v>1425.2</v>
      </c>
      <c r="G46" s="5">
        <f t="shared" si="10"/>
        <v>6136</v>
      </c>
    </row>
    <row r="47" spans="1:7" s="7" customFormat="1" x14ac:dyDescent="0.25">
      <c r="A47" s="8" t="s">
        <v>13</v>
      </c>
      <c r="B47" s="5"/>
      <c r="C47" s="5"/>
      <c r="D47" s="5"/>
      <c r="E47" s="5"/>
      <c r="F47" s="5"/>
      <c r="G47" s="5"/>
    </row>
    <row r="48" spans="1:7" x14ac:dyDescent="0.25">
      <c r="A48" s="10" t="s">
        <v>15</v>
      </c>
      <c r="B48" s="11">
        <f>GASTO_NE_T1+GASTO_E_T1</f>
        <v>86513968</v>
      </c>
      <c r="C48" s="11">
        <f>GASTO_NE_T2+GASTO_E_T2</f>
        <v>247823.59000000005</v>
      </c>
      <c r="D48" s="11">
        <f>GASTO_NE_T3+GASTO_E_T3</f>
        <v>86761791.590000004</v>
      </c>
      <c r="E48" s="11">
        <f>GASTO_NE_T4+GASTO_E_T4</f>
        <v>19088859.66</v>
      </c>
      <c r="F48" s="11">
        <f>GASTO_NE_T5+GASTO_E_T5</f>
        <v>15937636.419999998</v>
      </c>
      <c r="G48" s="11">
        <f>GASTO_NE_T6+GASTO_E_T6</f>
        <v>67672931.929999992</v>
      </c>
    </row>
    <row r="49" spans="1:7" x14ac:dyDescent="0.25">
      <c r="A49" s="12"/>
      <c r="B49" s="13"/>
      <c r="C49" s="13"/>
      <c r="D49" s="13"/>
      <c r="E49" s="13"/>
      <c r="F49" s="13"/>
      <c r="G49" s="14"/>
    </row>
    <row r="50" spans="1:7" hidden="1" x14ac:dyDescent="0.25">
      <c r="A50" s="15"/>
    </row>
    <row r="51" spans="1:7" ht="15" customHeight="1" x14ac:dyDescent="0.25"/>
    <row r="52" spans="1:7" ht="15" customHeight="1" x14ac:dyDescent="0.25"/>
    <row r="53" spans="1:7" ht="15" customHeight="1" x14ac:dyDescent="0.25"/>
    <row r="54" spans="1:7" ht="15" customHeight="1" x14ac:dyDescent="0.25"/>
    <row r="55" spans="1:7" ht="15" customHeight="1" x14ac:dyDescent="0.25"/>
    <row r="56" spans="1:7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Formato 6 b)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2018-06-25T17:16:09Z</dcterms:created>
  <dcterms:modified xsi:type="dcterms:W3CDTF">2021-02-10T21:02:57Z</dcterms:modified>
</cp:coreProperties>
</file>