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xelr\Desktop\UTVM\UTVM TRABAJO\2021\D.F. 2021\D. F. 1er trimestre\"/>
    </mc:Choice>
  </mc:AlternateContent>
  <xr:revisionPtr revIDLastSave="0" documentId="13_ncr:1_{59E9FA48-86C3-400D-9BFC-68BA6E3DE3D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rmato 6 b)" sheetId="1" r:id="rId1"/>
  </sheets>
  <externalReferences>
    <externalReference r:id="rId2"/>
  </externalReferences>
  <definedNames>
    <definedName name="ENTE_PUBLICO_A">'[1]Info General'!$C$7</definedName>
    <definedName name="GASTO_E_FIN_01">'Formato 6 b)'!#REF!</definedName>
    <definedName name="GASTO_E_FIN_02">'Formato 6 b)'!#REF!</definedName>
    <definedName name="GASTO_E_FIN_03">'Formato 6 b)'!#REF!</definedName>
    <definedName name="GASTO_E_FIN_04">'Formato 6 b)'!#REF!</definedName>
    <definedName name="GASTO_E_FIN_05">'Formato 6 b)'!#REF!</definedName>
    <definedName name="GASTO_E_FIN_06">'Formato 6 b)'!#REF!</definedName>
    <definedName name="GASTO_E_T1">'Formato 6 b)'!$B$34</definedName>
    <definedName name="GASTO_E_T2">'Formato 6 b)'!$C$34</definedName>
    <definedName name="GASTO_E_T3">'Formato 6 b)'!$D$34</definedName>
    <definedName name="GASTO_E_T4">'Formato 6 b)'!$E$34</definedName>
    <definedName name="GASTO_E_T5">'Formato 6 b)'!$F$34</definedName>
    <definedName name="GASTO_E_T6">'Formato 6 b)'!$G$34</definedName>
    <definedName name="GASTO_NE_FIN_01">'Formato 6 b)'!$B$33</definedName>
    <definedName name="GASTO_NE_FIN_02">'Formato 6 b)'!$C$33</definedName>
    <definedName name="GASTO_NE_FIN_03">'Formato 6 b)'!$D$33</definedName>
    <definedName name="GASTO_NE_FIN_04">'Formato 6 b)'!$E$33</definedName>
    <definedName name="GASTO_NE_FIN_05">'Formato 6 b)'!$F$33</definedName>
    <definedName name="GASTO_NE_FIN_06">'Formato 6 b)'!$G$33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TRIMESTRE">'[1]Info General'!$C$16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F11" i="1"/>
  <c r="F12" i="1"/>
  <c r="F14" i="1"/>
  <c r="F15" i="1"/>
  <c r="F16" i="1"/>
  <c r="F17" i="1"/>
  <c r="F18" i="1"/>
  <c r="F26" i="1"/>
  <c r="F28" i="1"/>
  <c r="F29" i="1"/>
  <c r="F30" i="1"/>
  <c r="F31" i="1"/>
  <c r="F32" i="1"/>
  <c r="F36" i="1"/>
  <c r="F37" i="1"/>
  <c r="F38" i="1"/>
  <c r="F39" i="1"/>
  <c r="F40" i="1"/>
  <c r="F41" i="1"/>
  <c r="F42" i="1"/>
  <c r="F43" i="1"/>
  <c r="F51" i="1"/>
  <c r="F53" i="1"/>
  <c r="F54" i="1"/>
  <c r="F55" i="1"/>
  <c r="F56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G34" i="1"/>
  <c r="C34" i="1"/>
  <c r="D34" i="1"/>
  <c r="E34" i="1"/>
  <c r="F34" i="1"/>
  <c r="B34" i="1"/>
  <c r="B9" i="1"/>
  <c r="B58" i="1"/>
  <c r="D10" i="1"/>
  <c r="G10" i="1"/>
  <c r="G9" i="1"/>
  <c r="G58" i="1"/>
  <c r="F9" i="1"/>
  <c r="F58" i="1"/>
  <c r="E9" i="1"/>
  <c r="E58" i="1"/>
  <c r="D9" i="1"/>
  <c r="D58" i="1"/>
  <c r="C9" i="1"/>
  <c r="C58" i="1"/>
  <c r="A2" i="1"/>
</calcChain>
</file>

<file path=xl/sharedStrings.xml><?xml version="1.0" encoding="utf-8"?>
<sst xmlns="http://schemas.openxmlformats.org/spreadsheetml/2006/main" count="63" uniqueCount="42">
  <si>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</si>
  <si>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</si>
  <si>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</si>
  <si>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</si>
  <si>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</si>
  <si>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</si>
  <si>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</si>
  <si>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</si>
  <si>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</si>
  <si>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</si>
  <si>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</si>
  <si>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</si>
  <si>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</si>
  <si>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*</t>
  </si>
  <si>
    <t>II. Gasto Etiquetado (II=A+B+C+D+E+F+G+H)</t>
  </si>
  <si>
    <t>III. Total de Egresos (III = I + II)</t>
  </si>
  <si>
    <t>Servicios Estudiantiles</t>
  </si>
  <si>
    <t>Tecnologías de la Información y Comunicación</t>
  </si>
  <si>
    <t>Personal</t>
  </si>
  <si>
    <t>Recursos Materiales</t>
  </si>
  <si>
    <t>Contabilidad</t>
  </si>
  <si>
    <t>Mantenimiento e Instalaciones</t>
  </si>
  <si>
    <t>Servicios Escolares</t>
  </si>
  <si>
    <t>Rectoría</t>
  </si>
  <si>
    <t>Vinculación</t>
  </si>
  <si>
    <t>Educación Continua para la Internacionalización</t>
  </si>
  <si>
    <t>Secretaría Académica</t>
  </si>
  <si>
    <t>Servicios Médicos</t>
  </si>
  <si>
    <t>Metal-Mecánica</t>
  </si>
  <si>
    <t>Administración y Evaluación de Proyectos</t>
  </si>
  <si>
    <t>Procesos Alimentarios</t>
  </si>
  <si>
    <t>Mecatrónica</t>
  </si>
  <si>
    <t>Turismo</t>
  </si>
  <si>
    <t>Administración y Finanzas</t>
  </si>
  <si>
    <t>Planeación y Evaluación</t>
  </si>
  <si>
    <t>Programación y Presupuesto</t>
  </si>
  <si>
    <t>Servicio Escolares</t>
  </si>
  <si>
    <t>Prensa y Difusión</t>
  </si>
  <si>
    <t>Actividades Culturales y Deportivas</t>
  </si>
  <si>
    <t>Servicios Bibliotecarios</t>
  </si>
  <si>
    <t>Adminitración y Finanzas</t>
  </si>
  <si>
    <t>01 de enero de 2020 y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</si>
</sst>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9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ill="1" applyBorder="1"/>
    <xf numFmtId="0" fontId="0" fillId="0" borderId="12" xfId="0" applyFill="1" applyBorder="1" applyAlignment="1" applyProtection="1">
      <alignment horizontal="left" vertical="center" indent="6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Normal="100" workbookViewId="0">
      <selection activeCell="A3" sqref="A3:G3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21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9" t="s">
        <v>41</v>
      </c>
      <c r="B5" s="30"/>
      <c r="C5" s="30"/>
      <c r="D5" s="30"/>
      <c r="E5" s="30"/>
      <c r="F5" s="30"/>
      <c r="G5" s="31"/>
    </row>
    <row r="6" spans="1:7" x14ac:dyDescent="0.25">
      <c r="A6" s="32" t="s">
        <v>3</v>
      </c>
      <c r="B6" s="33"/>
      <c r="C6" s="33"/>
      <c r="D6" s="33"/>
      <c r="E6" s="33"/>
      <c r="F6" s="33"/>
      <c r="G6" s="34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20" t="s">
        <v>6</v>
      </c>
    </row>
    <row r="8" spans="1:7" ht="30" x14ac:dyDescent="0.25">
      <c r="A8" s="18"/>
      <c r="B8" s="1" t="s">
        <v>7</v>
      </c>
      <c r="C8" s="2" t="s">
        <v>8</v>
      </c>
      <c r="D8" s="1" t="s">
        <v>9</v>
      </c>
      <c r="E8" s="1" t="s">
        <v>10</v>
      </c>
      <c r="F8" s="1" t="s">
        <v>11</v>
      </c>
      <c r="G8" s="21"/>
    </row>
    <row r="9" spans="1:7" x14ac:dyDescent="0.25">
      <c r="A9" s="3" t="s">
        <v>12</v>
      </c>
      <c r="B9" s="4">
        <f>SUM(B10:GASTO_NE_FIN_01)</f>
        <v>48078378</v>
      </c>
      <c r="C9" s="4">
        <f>SUM(C10:GASTO_NE_FIN_02)</f>
        <v>912898.17</v>
      </c>
      <c r="D9" s="4">
        <f>SUM(D10:GASTO_NE_FIN_03)</f>
        <v>48991276.170000002</v>
      </c>
      <c r="E9" s="4">
        <f>SUM(E10:GASTO_NE_FIN_04)</f>
        <v>11602068.069999998</v>
      </c>
      <c r="F9" s="4">
        <f>SUM(F10:GASTO_NE_FIN_05)</f>
        <v>9672226.5399999991</v>
      </c>
      <c r="G9" s="4">
        <f>SUM(G10:GASTO_NE_FIN_06)</f>
        <v>37389208.100000001</v>
      </c>
    </row>
    <row r="10" spans="1:7" s="7" customFormat="1" x14ac:dyDescent="0.25">
      <c r="A10" s="16" t="s">
        <v>26</v>
      </c>
      <c r="B10" s="5">
        <v>63600</v>
      </c>
      <c r="C10" s="5">
        <v>875578.06</v>
      </c>
      <c r="D10" s="5">
        <f>B10+C10</f>
        <v>939178.06</v>
      </c>
      <c r="E10" s="5">
        <v>877271.73</v>
      </c>
      <c r="F10" s="5">
        <v>875578.06</v>
      </c>
      <c r="G10" s="6">
        <f>D10-E10</f>
        <v>61906.330000000075</v>
      </c>
    </row>
    <row r="11" spans="1:7" s="7" customFormat="1" x14ac:dyDescent="0.25">
      <c r="A11" s="16" t="s">
        <v>16</v>
      </c>
      <c r="B11" s="5">
        <v>428000</v>
      </c>
      <c r="C11" s="5">
        <v>15000</v>
      </c>
      <c r="D11" s="5">
        <f t="shared" ref="D11:D32" si="0">B11+C11</f>
        <v>443000</v>
      </c>
      <c r="E11" s="5">
        <v>29200</v>
      </c>
      <c r="F11" s="5">
        <f t="shared" ref="F11:F32" si="1">E11</f>
        <v>29200</v>
      </c>
      <c r="G11" s="6">
        <f t="shared" ref="G11:G32" si="2">D11-E11</f>
        <v>413800</v>
      </c>
    </row>
    <row r="12" spans="1:7" s="7" customFormat="1" x14ac:dyDescent="0.25">
      <c r="A12" s="16" t="s">
        <v>27</v>
      </c>
      <c r="B12" s="5">
        <v>18000</v>
      </c>
      <c r="C12" s="5">
        <v>0</v>
      </c>
      <c r="D12" s="5">
        <f t="shared" si="0"/>
        <v>18000</v>
      </c>
      <c r="E12" s="5">
        <v>1500</v>
      </c>
      <c r="F12" s="5">
        <f t="shared" si="1"/>
        <v>1500</v>
      </c>
      <c r="G12" s="6">
        <f t="shared" si="2"/>
        <v>16500</v>
      </c>
    </row>
    <row r="13" spans="1:7" s="7" customFormat="1" x14ac:dyDescent="0.25">
      <c r="A13" s="16" t="s">
        <v>17</v>
      </c>
      <c r="B13" s="5">
        <v>1636208</v>
      </c>
      <c r="C13" s="5">
        <v>0</v>
      </c>
      <c r="D13" s="5">
        <f t="shared" si="0"/>
        <v>1636208</v>
      </c>
      <c r="E13" s="5">
        <v>190275.6</v>
      </c>
      <c r="F13" s="5">
        <v>172991.6</v>
      </c>
      <c r="G13" s="6">
        <f t="shared" si="2"/>
        <v>1445932.4</v>
      </c>
    </row>
    <row r="14" spans="1:7" s="7" customFormat="1" x14ac:dyDescent="0.25">
      <c r="A14" s="16" t="s">
        <v>28</v>
      </c>
      <c r="B14" s="5">
        <v>28500</v>
      </c>
      <c r="C14" s="5">
        <v>0</v>
      </c>
      <c r="D14" s="5">
        <f t="shared" si="0"/>
        <v>28500</v>
      </c>
      <c r="E14" s="5">
        <v>0</v>
      </c>
      <c r="F14" s="5">
        <f t="shared" si="1"/>
        <v>0</v>
      </c>
      <c r="G14" s="6">
        <f t="shared" si="2"/>
        <v>28500</v>
      </c>
    </row>
    <row r="15" spans="1:7" s="7" customFormat="1" x14ac:dyDescent="0.25">
      <c r="A15" s="16" t="s">
        <v>29</v>
      </c>
      <c r="B15" s="5">
        <v>50000</v>
      </c>
      <c r="C15" s="5">
        <v>0</v>
      </c>
      <c r="D15" s="5">
        <f t="shared" si="0"/>
        <v>50000</v>
      </c>
      <c r="E15" s="5">
        <v>0</v>
      </c>
      <c r="F15" s="5">
        <f t="shared" si="1"/>
        <v>0</v>
      </c>
      <c r="G15" s="6">
        <f t="shared" si="2"/>
        <v>50000</v>
      </c>
    </row>
    <row r="16" spans="1:7" s="7" customFormat="1" x14ac:dyDescent="0.25">
      <c r="A16" s="16" t="s">
        <v>30</v>
      </c>
      <c r="B16" s="5">
        <v>42100</v>
      </c>
      <c r="C16" s="5">
        <v>0</v>
      </c>
      <c r="D16" s="5">
        <f t="shared" si="0"/>
        <v>42100</v>
      </c>
      <c r="E16" s="5">
        <v>9976</v>
      </c>
      <c r="F16" s="5">
        <f t="shared" si="1"/>
        <v>9976</v>
      </c>
      <c r="G16" s="6">
        <f t="shared" si="2"/>
        <v>32124</v>
      </c>
    </row>
    <row r="17" spans="1:7" s="7" customFormat="1" x14ac:dyDescent="0.25">
      <c r="A17" s="16" t="s">
        <v>31</v>
      </c>
      <c r="B17" s="5">
        <v>41300</v>
      </c>
      <c r="C17" s="5">
        <v>0</v>
      </c>
      <c r="D17" s="5">
        <f t="shared" si="0"/>
        <v>41300</v>
      </c>
      <c r="E17" s="5">
        <v>0</v>
      </c>
      <c r="F17" s="5">
        <f t="shared" si="1"/>
        <v>0</v>
      </c>
      <c r="G17" s="6">
        <f t="shared" si="2"/>
        <v>41300</v>
      </c>
    </row>
    <row r="18" spans="1:7" s="7" customFormat="1" x14ac:dyDescent="0.25">
      <c r="A18" s="16" t="s">
        <v>32</v>
      </c>
      <c r="B18" s="5">
        <v>113500</v>
      </c>
      <c r="C18" s="5">
        <v>0</v>
      </c>
      <c r="D18" s="5">
        <f t="shared" si="0"/>
        <v>113500</v>
      </c>
      <c r="E18" s="5">
        <v>0</v>
      </c>
      <c r="F18" s="5">
        <f t="shared" si="1"/>
        <v>0</v>
      </c>
      <c r="G18" s="6">
        <f t="shared" si="2"/>
        <v>113500</v>
      </c>
    </row>
    <row r="19" spans="1:7" s="7" customFormat="1" x14ac:dyDescent="0.25">
      <c r="A19" s="16" t="s">
        <v>40</v>
      </c>
      <c r="B19" s="5">
        <v>223100</v>
      </c>
      <c r="C19" s="5">
        <v>16330.47</v>
      </c>
      <c r="D19" s="5">
        <f t="shared" si="0"/>
        <v>239430.47</v>
      </c>
      <c r="E19" s="5">
        <v>26052.27</v>
      </c>
      <c r="F19" s="5">
        <v>24381.46</v>
      </c>
      <c r="G19" s="6">
        <f t="shared" si="2"/>
        <v>213378.2</v>
      </c>
    </row>
    <row r="20" spans="1:7" s="7" customFormat="1" x14ac:dyDescent="0.25">
      <c r="A20" s="16" t="s">
        <v>18</v>
      </c>
      <c r="B20" s="5">
        <v>37075123</v>
      </c>
      <c r="C20" s="5">
        <v>0</v>
      </c>
      <c r="D20" s="5">
        <f t="shared" si="0"/>
        <v>37075123</v>
      </c>
      <c r="E20" s="5">
        <v>9482624.0199999996</v>
      </c>
      <c r="F20" s="5">
        <v>7913521.2199999997</v>
      </c>
      <c r="G20" s="6">
        <f t="shared" si="2"/>
        <v>27592498.98</v>
      </c>
    </row>
    <row r="21" spans="1:7" s="7" customFormat="1" x14ac:dyDescent="0.25">
      <c r="A21" s="16" t="s">
        <v>19</v>
      </c>
      <c r="B21" s="5">
        <v>1097000</v>
      </c>
      <c r="C21" s="5">
        <v>13020</v>
      </c>
      <c r="D21" s="5">
        <f t="shared" si="0"/>
        <v>1110020</v>
      </c>
      <c r="E21" s="5">
        <v>47996.58</v>
      </c>
      <c r="F21" s="5">
        <v>31680.16</v>
      </c>
      <c r="G21" s="6">
        <f t="shared" si="2"/>
        <v>1062023.42</v>
      </c>
    </row>
    <row r="22" spans="1:7" s="7" customFormat="1" x14ac:dyDescent="0.25">
      <c r="A22" s="16" t="s">
        <v>20</v>
      </c>
      <c r="B22" s="5">
        <v>511500</v>
      </c>
      <c r="C22" s="5">
        <v>20777.14</v>
      </c>
      <c r="D22" s="5">
        <f t="shared" si="0"/>
        <v>532277.14</v>
      </c>
      <c r="E22" s="5">
        <v>9905.94</v>
      </c>
      <c r="F22" s="5">
        <v>9327.7999999999993</v>
      </c>
      <c r="G22" s="6">
        <f t="shared" si="2"/>
        <v>522371.2</v>
      </c>
    </row>
    <row r="23" spans="1:7" s="7" customFormat="1" x14ac:dyDescent="0.25">
      <c r="A23" s="16" t="s">
        <v>21</v>
      </c>
      <c r="B23" s="5">
        <v>4691466</v>
      </c>
      <c r="C23" s="5">
        <v>-13020</v>
      </c>
      <c r="D23" s="5">
        <f t="shared" si="0"/>
        <v>4678446</v>
      </c>
      <c r="E23" s="5">
        <v>813140.95</v>
      </c>
      <c r="F23" s="5">
        <v>512313.95</v>
      </c>
      <c r="G23" s="6">
        <f t="shared" si="2"/>
        <v>3865305.05</v>
      </c>
    </row>
    <row r="24" spans="1:7" s="7" customFormat="1" x14ac:dyDescent="0.25">
      <c r="A24" s="16" t="s">
        <v>34</v>
      </c>
      <c r="B24" s="5">
        <v>66700</v>
      </c>
      <c r="C24" s="5">
        <v>0</v>
      </c>
      <c r="D24" s="5">
        <f t="shared" si="0"/>
        <v>66700</v>
      </c>
      <c r="E24" s="5">
        <v>2177.08</v>
      </c>
      <c r="F24" s="5">
        <v>1639.87</v>
      </c>
      <c r="G24" s="6">
        <f t="shared" si="2"/>
        <v>64522.92</v>
      </c>
    </row>
    <row r="25" spans="1:7" s="7" customFormat="1" x14ac:dyDescent="0.25">
      <c r="A25" s="16" t="s">
        <v>35</v>
      </c>
      <c r="B25" s="5">
        <v>51500</v>
      </c>
      <c r="C25" s="5">
        <v>-14787.5</v>
      </c>
      <c r="D25" s="5">
        <f t="shared" si="0"/>
        <v>36712.5</v>
      </c>
      <c r="E25" s="5">
        <v>1054.4000000000001</v>
      </c>
      <c r="F25" s="5">
        <v>476.86</v>
      </c>
      <c r="G25" s="6">
        <f t="shared" si="2"/>
        <v>35658.1</v>
      </c>
    </row>
    <row r="26" spans="1:7" s="7" customFormat="1" x14ac:dyDescent="0.25">
      <c r="A26" s="16" t="s">
        <v>22</v>
      </c>
      <c r="B26" s="5">
        <v>986500</v>
      </c>
      <c r="C26" s="5">
        <v>0</v>
      </c>
      <c r="D26" s="5">
        <f t="shared" si="0"/>
        <v>986500</v>
      </c>
      <c r="E26" s="5">
        <v>63958</v>
      </c>
      <c r="F26" s="5">
        <f t="shared" si="1"/>
        <v>63958</v>
      </c>
      <c r="G26" s="6">
        <f t="shared" si="2"/>
        <v>922542</v>
      </c>
    </row>
    <row r="27" spans="1:7" s="7" customFormat="1" x14ac:dyDescent="0.25">
      <c r="A27" s="16" t="s">
        <v>23</v>
      </c>
      <c r="B27" s="5">
        <v>193051</v>
      </c>
      <c r="C27" s="5">
        <v>0</v>
      </c>
      <c r="D27" s="5">
        <f t="shared" si="0"/>
        <v>193051</v>
      </c>
      <c r="E27" s="5">
        <v>42343.92</v>
      </c>
      <c r="F27" s="5">
        <v>21089.98</v>
      </c>
      <c r="G27" s="6">
        <f t="shared" si="2"/>
        <v>150707.08000000002</v>
      </c>
    </row>
    <row r="28" spans="1:7" s="7" customFormat="1" x14ac:dyDescent="0.25">
      <c r="A28" s="16" t="s">
        <v>24</v>
      </c>
      <c r="B28" s="5">
        <v>58830</v>
      </c>
      <c r="C28" s="5">
        <v>0</v>
      </c>
      <c r="D28" s="5">
        <f t="shared" si="0"/>
        <v>58830</v>
      </c>
      <c r="E28" s="5">
        <v>2091.58</v>
      </c>
      <c r="F28" s="5">
        <f t="shared" si="1"/>
        <v>2091.58</v>
      </c>
      <c r="G28" s="6">
        <f t="shared" si="2"/>
        <v>56738.42</v>
      </c>
    </row>
    <row r="29" spans="1:7" s="7" customFormat="1" x14ac:dyDescent="0.25">
      <c r="A29" s="16" t="s">
        <v>37</v>
      </c>
      <c r="B29" s="5">
        <v>50600</v>
      </c>
      <c r="C29" s="5">
        <v>0</v>
      </c>
      <c r="D29" s="5">
        <f t="shared" si="0"/>
        <v>50600</v>
      </c>
      <c r="E29" s="5">
        <v>2500</v>
      </c>
      <c r="F29" s="5">
        <f t="shared" si="1"/>
        <v>2500</v>
      </c>
      <c r="G29" s="6">
        <f t="shared" si="2"/>
        <v>48100</v>
      </c>
    </row>
    <row r="30" spans="1:7" s="7" customFormat="1" x14ac:dyDescent="0.25">
      <c r="A30" s="16" t="s">
        <v>38</v>
      </c>
      <c r="B30" s="5">
        <v>133000</v>
      </c>
      <c r="C30" s="5">
        <v>0</v>
      </c>
      <c r="D30" s="5">
        <f t="shared" si="0"/>
        <v>133000</v>
      </c>
      <c r="E30" s="5">
        <v>0</v>
      </c>
      <c r="F30" s="5">
        <f t="shared" si="1"/>
        <v>0</v>
      </c>
      <c r="G30" s="6">
        <f t="shared" si="2"/>
        <v>133000</v>
      </c>
    </row>
    <row r="31" spans="1:7" s="7" customFormat="1" x14ac:dyDescent="0.25">
      <c r="A31" s="16" t="s">
        <v>39</v>
      </c>
      <c r="B31" s="5">
        <v>3000</v>
      </c>
      <c r="C31" s="5">
        <v>0</v>
      </c>
      <c r="D31" s="5">
        <f t="shared" si="0"/>
        <v>3000</v>
      </c>
      <c r="E31" s="5">
        <v>0</v>
      </c>
      <c r="F31" s="5">
        <f t="shared" si="1"/>
        <v>0</v>
      </c>
      <c r="G31" s="6">
        <f t="shared" si="2"/>
        <v>3000</v>
      </c>
    </row>
    <row r="32" spans="1:7" s="7" customFormat="1" x14ac:dyDescent="0.25">
      <c r="A32" s="16" t="s">
        <v>25</v>
      </c>
      <c r="B32" s="5">
        <v>515800</v>
      </c>
      <c r="C32" s="5">
        <v>0</v>
      </c>
      <c r="D32" s="5">
        <f t="shared" si="0"/>
        <v>515800</v>
      </c>
      <c r="E32" s="5">
        <v>0</v>
      </c>
      <c r="F32" s="5">
        <f t="shared" si="1"/>
        <v>0</v>
      </c>
      <c r="G32" s="6">
        <f t="shared" si="2"/>
        <v>515800</v>
      </c>
    </row>
    <row r="33" spans="1:7" x14ac:dyDescent="0.25">
      <c r="A33" s="8" t="s">
        <v>13</v>
      </c>
      <c r="B33" s="9"/>
      <c r="C33" s="9"/>
      <c r="D33" s="9"/>
      <c r="E33" s="9"/>
      <c r="F33" s="9"/>
      <c r="G33" s="9"/>
    </row>
    <row r="34" spans="1:7" s="7" customFormat="1" x14ac:dyDescent="0.25">
      <c r="A34" s="10" t="s">
        <v>14</v>
      </c>
      <c r="B34" s="11">
        <f>SUM(B35:B56)</f>
        <v>37198008</v>
      </c>
      <c r="C34" s="11">
        <f>SUM(C35:C56)</f>
        <v>0</v>
      </c>
      <c r="D34" s="11">
        <f>SUM(D35:D56)</f>
        <v>37198008</v>
      </c>
      <c r="E34" s="11">
        <f>SUM(E35:E56)</f>
        <v>9283302.3599999994</v>
      </c>
      <c r="F34" s="11">
        <f>SUM(F35:F56)</f>
        <v>8110532.9000000013</v>
      </c>
      <c r="G34" s="11">
        <f>SUM(G35:G56)</f>
        <v>27914705.640000001</v>
      </c>
    </row>
    <row r="35" spans="1:7" s="7" customFormat="1" x14ac:dyDescent="0.25">
      <c r="A35" s="16" t="s">
        <v>26</v>
      </c>
      <c r="B35" s="5">
        <v>38600</v>
      </c>
      <c r="C35" s="5">
        <v>0</v>
      </c>
      <c r="D35" s="5">
        <f t="shared" ref="D35:D56" si="3">B35+C35</f>
        <v>38600</v>
      </c>
      <c r="E35" s="5">
        <v>1693.67</v>
      </c>
      <c r="F35" s="5">
        <v>0</v>
      </c>
      <c r="G35" s="5">
        <f>D35-E35</f>
        <v>36906.33</v>
      </c>
    </row>
    <row r="36" spans="1:7" s="7" customFormat="1" x14ac:dyDescent="0.25">
      <c r="A36" s="16" t="s">
        <v>16</v>
      </c>
      <c r="B36" s="5">
        <v>3500</v>
      </c>
      <c r="C36" s="5">
        <v>0</v>
      </c>
      <c r="D36" s="5">
        <f t="shared" si="3"/>
        <v>3500</v>
      </c>
      <c r="E36" s="5">
        <v>0</v>
      </c>
      <c r="F36" s="5">
        <f t="shared" ref="F36:F43" si="4">E36</f>
        <v>0</v>
      </c>
      <c r="G36" s="5">
        <f t="shared" ref="G36:G56" si="5">D36-E36</f>
        <v>3500</v>
      </c>
    </row>
    <row r="37" spans="1:7" s="7" customFormat="1" x14ac:dyDescent="0.25">
      <c r="A37" s="16" t="s">
        <v>27</v>
      </c>
      <c r="B37" s="5">
        <v>18000</v>
      </c>
      <c r="C37" s="5">
        <v>0</v>
      </c>
      <c r="D37" s="5">
        <f t="shared" si="3"/>
        <v>18000</v>
      </c>
      <c r="E37" s="5">
        <v>1500</v>
      </c>
      <c r="F37" s="5">
        <f t="shared" si="4"/>
        <v>1500</v>
      </c>
      <c r="G37" s="5">
        <f t="shared" si="5"/>
        <v>16500</v>
      </c>
    </row>
    <row r="38" spans="1:7" s="7" customFormat="1" x14ac:dyDescent="0.25">
      <c r="A38" s="16" t="s">
        <v>17</v>
      </c>
      <c r="B38" s="5">
        <v>108800</v>
      </c>
      <c r="C38" s="5">
        <v>0</v>
      </c>
      <c r="D38" s="5">
        <f t="shared" si="3"/>
        <v>108800</v>
      </c>
      <c r="E38" s="5">
        <v>0</v>
      </c>
      <c r="F38" s="5">
        <f t="shared" si="4"/>
        <v>0</v>
      </c>
      <c r="G38" s="5">
        <f t="shared" si="5"/>
        <v>108800</v>
      </c>
    </row>
    <row r="39" spans="1:7" s="7" customFormat="1" x14ac:dyDescent="0.25">
      <c r="A39" s="16" t="s">
        <v>28</v>
      </c>
      <c r="B39" s="5">
        <v>28500</v>
      </c>
      <c r="C39" s="5">
        <v>0</v>
      </c>
      <c r="D39" s="5">
        <f t="shared" si="3"/>
        <v>28500</v>
      </c>
      <c r="E39" s="5">
        <v>0</v>
      </c>
      <c r="F39" s="5">
        <f t="shared" si="4"/>
        <v>0</v>
      </c>
      <c r="G39" s="5">
        <f t="shared" si="5"/>
        <v>28500</v>
      </c>
    </row>
    <row r="40" spans="1:7" s="7" customFormat="1" x14ac:dyDescent="0.25">
      <c r="A40" s="16" t="s">
        <v>29</v>
      </c>
      <c r="B40" s="5">
        <v>50000</v>
      </c>
      <c r="C40" s="5">
        <v>0</v>
      </c>
      <c r="D40" s="5">
        <f t="shared" si="3"/>
        <v>50000</v>
      </c>
      <c r="E40" s="5">
        <v>0</v>
      </c>
      <c r="F40" s="5">
        <f t="shared" si="4"/>
        <v>0</v>
      </c>
      <c r="G40" s="5">
        <f t="shared" si="5"/>
        <v>50000</v>
      </c>
    </row>
    <row r="41" spans="1:7" s="7" customFormat="1" x14ac:dyDescent="0.25">
      <c r="A41" s="16" t="s">
        <v>30</v>
      </c>
      <c r="B41" s="5">
        <v>42100</v>
      </c>
      <c r="C41" s="5">
        <v>0</v>
      </c>
      <c r="D41" s="5">
        <f t="shared" si="3"/>
        <v>42100</v>
      </c>
      <c r="E41" s="5">
        <v>9976</v>
      </c>
      <c r="F41" s="5">
        <f t="shared" si="4"/>
        <v>9976</v>
      </c>
      <c r="G41" s="5">
        <f t="shared" si="5"/>
        <v>32124</v>
      </c>
    </row>
    <row r="42" spans="1:7" s="7" customFormat="1" x14ac:dyDescent="0.25">
      <c r="A42" s="16" t="s">
        <v>31</v>
      </c>
      <c r="B42" s="5">
        <v>41300</v>
      </c>
      <c r="C42" s="5">
        <v>0</v>
      </c>
      <c r="D42" s="5">
        <f t="shared" si="3"/>
        <v>41300</v>
      </c>
      <c r="E42" s="5">
        <v>0</v>
      </c>
      <c r="F42" s="5">
        <f t="shared" si="4"/>
        <v>0</v>
      </c>
      <c r="G42" s="5">
        <f t="shared" si="5"/>
        <v>41300</v>
      </c>
    </row>
    <row r="43" spans="1:7" s="7" customFormat="1" x14ac:dyDescent="0.25">
      <c r="A43" s="16" t="s">
        <v>32</v>
      </c>
      <c r="B43" s="5">
        <v>113500</v>
      </c>
      <c r="C43" s="5">
        <v>0</v>
      </c>
      <c r="D43" s="5">
        <f t="shared" si="3"/>
        <v>113500</v>
      </c>
      <c r="E43" s="5">
        <v>0</v>
      </c>
      <c r="F43" s="5">
        <f t="shared" si="4"/>
        <v>0</v>
      </c>
      <c r="G43" s="5">
        <f t="shared" si="5"/>
        <v>113500</v>
      </c>
    </row>
    <row r="44" spans="1:7" s="7" customFormat="1" x14ac:dyDescent="0.25">
      <c r="A44" s="16" t="s">
        <v>33</v>
      </c>
      <c r="B44" s="5">
        <v>33100</v>
      </c>
      <c r="C44" s="5">
        <v>16330.47</v>
      </c>
      <c r="D44" s="5">
        <f t="shared" si="3"/>
        <v>49430.47</v>
      </c>
      <c r="E44" s="5">
        <v>20799.43</v>
      </c>
      <c r="F44" s="5">
        <v>19128.62</v>
      </c>
      <c r="G44" s="5">
        <f t="shared" si="5"/>
        <v>28631.040000000001</v>
      </c>
    </row>
    <row r="45" spans="1:7" s="7" customFormat="1" x14ac:dyDescent="0.25">
      <c r="A45" s="16" t="s">
        <v>18</v>
      </c>
      <c r="B45" s="5">
        <v>32474512</v>
      </c>
      <c r="C45" s="5">
        <v>0</v>
      </c>
      <c r="D45" s="5">
        <f t="shared" si="3"/>
        <v>32474512</v>
      </c>
      <c r="E45" s="5">
        <v>8439492.9800000004</v>
      </c>
      <c r="F45" s="5">
        <v>7599364.7800000003</v>
      </c>
      <c r="G45" s="5">
        <f t="shared" si="5"/>
        <v>24035019.02</v>
      </c>
    </row>
    <row r="46" spans="1:7" s="7" customFormat="1" x14ac:dyDescent="0.25">
      <c r="A46" s="16" t="s">
        <v>19</v>
      </c>
      <c r="B46" s="5">
        <v>37000</v>
      </c>
      <c r="C46" s="5">
        <v>13020</v>
      </c>
      <c r="D46" s="5">
        <f t="shared" si="3"/>
        <v>50020</v>
      </c>
      <c r="E46" s="5">
        <v>24257.18</v>
      </c>
      <c r="F46" s="5">
        <v>18754.28</v>
      </c>
      <c r="G46" s="5">
        <f t="shared" si="5"/>
        <v>25762.82</v>
      </c>
    </row>
    <row r="47" spans="1:7" s="7" customFormat="1" x14ac:dyDescent="0.25">
      <c r="A47" s="16" t="s">
        <v>20</v>
      </c>
      <c r="B47" s="5">
        <v>311500</v>
      </c>
      <c r="C47" s="5">
        <v>-1542.97</v>
      </c>
      <c r="D47" s="5">
        <f t="shared" si="3"/>
        <v>309957.03000000003</v>
      </c>
      <c r="E47" s="5">
        <v>9905.94</v>
      </c>
      <c r="F47" s="5">
        <v>9327.7999999999993</v>
      </c>
      <c r="G47" s="5">
        <f t="shared" si="5"/>
        <v>300051.09000000003</v>
      </c>
    </row>
    <row r="48" spans="1:7" s="7" customFormat="1" x14ac:dyDescent="0.25">
      <c r="A48" s="16" t="s">
        <v>21</v>
      </c>
      <c r="B48" s="5">
        <v>3461466</v>
      </c>
      <c r="C48" s="5">
        <v>-13020</v>
      </c>
      <c r="D48" s="5">
        <f t="shared" si="3"/>
        <v>3448446</v>
      </c>
      <c r="E48" s="5">
        <v>725510.15</v>
      </c>
      <c r="F48" s="5">
        <v>424683.12</v>
      </c>
      <c r="G48" s="5">
        <f t="shared" si="5"/>
        <v>2722935.85</v>
      </c>
    </row>
    <row r="49" spans="1:7" s="7" customFormat="1" x14ac:dyDescent="0.25">
      <c r="A49" s="16" t="s">
        <v>34</v>
      </c>
      <c r="B49" s="5">
        <v>26700</v>
      </c>
      <c r="C49" s="5">
        <v>0</v>
      </c>
      <c r="D49" s="5">
        <f t="shared" si="3"/>
        <v>26700</v>
      </c>
      <c r="E49" s="5">
        <v>2177.09</v>
      </c>
      <c r="F49" s="5">
        <v>1639.87</v>
      </c>
      <c r="G49" s="5">
        <f t="shared" si="5"/>
        <v>24522.91</v>
      </c>
    </row>
    <row r="50" spans="1:7" s="7" customFormat="1" x14ac:dyDescent="0.25">
      <c r="A50" s="16" t="s">
        <v>35</v>
      </c>
      <c r="B50" s="5">
        <v>51500</v>
      </c>
      <c r="C50" s="5">
        <v>-14787.5</v>
      </c>
      <c r="D50" s="5">
        <f t="shared" si="3"/>
        <v>36712.5</v>
      </c>
      <c r="E50" s="5">
        <v>1054.4100000000001</v>
      </c>
      <c r="F50" s="5">
        <v>476.86</v>
      </c>
      <c r="G50" s="5">
        <f t="shared" si="5"/>
        <v>35658.089999999997</v>
      </c>
    </row>
    <row r="51" spans="1:7" s="7" customFormat="1" x14ac:dyDescent="0.25">
      <c r="A51" s="16" t="s">
        <v>36</v>
      </c>
      <c r="B51" s="5">
        <v>9000</v>
      </c>
      <c r="C51" s="5">
        <v>0</v>
      </c>
      <c r="D51" s="5">
        <f t="shared" si="3"/>
        <v>9000</v>
      </c>
      <c r="E51" s="5">
        <v>0</v>
      </c>
      <c r="F51" s="5">
        <f t="shared" ref="F44:F56" si="6">E51</f>
        <v>0</v>
      </c>
      <c r="G51" s="5">
        <f t="shared" si="5"/>
        <v>9000</v>
      </c>
    </row>
    <row r="52" spans="1:7" s="7" customFormat="1" x14ac:dyDescent="0.25">
      <c r="A52" s="16" t="s">
        <v>23</v>
      </c>
      <c r="B52" s="5">
        <v>133500</v>
      </c>
      <c r="C52" s="5">
        <v>0</v>
      </c>
      <c r="D52" s="5">
        <f t="shared" si="3"/>
        <v>133500</v>
      </c>
      <c r="E52" s="5">
        <v>42343.92</v>
      </c>
      <c r="F52" s="5">
        <v>21089.98</v>
      </c>
      <c r="G52" s="5">
        <f t="shared" si="5"/>
        <v>91156.08</v>
      </c>
    </row>
    <row r="53" spans="1:7" s="7" customFormat="1" x14ac:dyDescent="0.25">
      <c r="A53" s="16" t="s">
        <v>24</v>
      </c>
      <c r="B53" s="5">
        <v>58830</v>
      </c>
      <c r="C53" s="5">
        <v>0</v>
      </c>
      <c r="D53" s="5">
        <f t="shared" si="3"/>
        <v>58830</v>
      </c>
      <c r="E53" s="5">
        <v>2091.59</v>
      </c>
      <c r="F53" s="5">
        <f t="shared" si="6"/>
        <v>2091.59</v>
      </c>
      <c r="G53" s="5">
        <f t="shared" si="5"/>
        <v>56738.41</v>
      </c>
    </row>
    <row r="54" spans="1:7" s="7" customFormat="1" x14ac:dyDescent="0.25">
      <c r="A54" s="16" t="s">
        <v>37</v>
      </c>
      <c r="B54" s="5">
        <v>20600</v>
      </c>
      <c r="C54" s="5">
        <v>0</v>
      </c>
      <c r="D54" s="5">
        <f t="shared" si="3"/>
        <v>20600</v>
      </c>
      <c r="E54" s="5">
        <v>2500</v>
      </c>
      <c r="F54" s="5">
        <f t="shared" si="6"/>
        <v>2500</v>
      </c>
      <c r="G54" s="5">
        <f t="shared" si="5"/>
        <v>18100</v>
      </c>
    </row>
    <row r="55" spans="1:7" s="7" customFormat="1" x14ac:dyDescent="0.25">
      <c r="A55" s="16" t="s">
        <v>38</v>
      </c>
      <c r="B55" s="5">
        <v>133000</v>
      </c>
      <c r="C55" s="5">
        <v>0</v>
      </c>
      <c r="D55" s="5">
        <f t="shared" si="3"/>
        <v>133000</v>
      </c>
      <c r="E55" s="5">
        <v>0</v>
      </c>
      <c r="F55" s="5">
        <f t="shared" si="6"/>
        <v>0</v>
      </c>
      <c r="G55" s="5">
        <f t="shared" si="5"/>
        <v>133000</v>
      </c>
    </row>
    <row r="56" spans="1:7" s="7" customFormat="1" x14ac:dyDescent="0.25">
      <c r="A56" s="16" t="s">
        <v>39</v>
      </c>
      <c r="B56" s="5">
        <v>3000</v>
      </c>
      <c r="C56" s="5">
        <v>0</v>
      </c>
      <c r="D56" s="5">
        <f t="shared" si="3"/>
        <v>3000</v>
      </c>
      <c r="E56" s="5">
        <v>0</v>
      </c>
      <c r="F56" s="5">
        <f t="shared" si="6"/>
        <v>0</v>
      </c>
      <c r="G56" s="5">
        <f t="shared" si="5"/>
        <v>3000</v>
      </c>
    </row>
    <row r="57" spans="1:7" s="7" customFormat="1" x14ac:dyDescent="0.25">
      <c r="A57" s="8" t="s">
        <v>13</v>
      </c>
      <c r="B57" s="5"/>
      <c r="C57" s="5"/>
      <c r="D57" s="5"/>
      <c r="E57" s="5"/>
      <c r="F57" s="5"/>
      <c r="G57" s="5"/>
    </row>
    <row r="58" spans="1:7" x14ac:dyDescent="0.25">
      <c r="A58" s="10" t="s">
        <v>15</v>
      </c>
      <c r="B58" s="11">
        <f>GASTO_NE_T1+GASTO_E_T1</f>
        <v>85276386</v>
      </c>
      <c r="C58" s="11">
        <f>GASTO_NE_T2+GASTO_E_T2</f>
        <v>912898.17</v>
      </c>
      <c r="D58" s="11">
        <f>GASTO_NE_T3+GASTO_E_T3</f>
        <v>86189284.170000002</v>
      </c>
      <c r="E58" s="11">
        <f>GASTO_NE_T4+GASTO_E_T4</f>
        <v>20885370.43</v>
      </c>
      <c r="F58" s="11">
        <f>GASTO_NE_T5+GASTO_E_T5</f>
        <v>17782759.440000001</v>
      </c>
      <c r="G58" s="11">
        <f>GASTO_NE_T6+GASTO_E_T6</f>
        <v>65303913.740000002</v>
      </c>
    </row>
    <row r="59" spans="1:7" x14ac:dyDescent="0.25">
      <c r="A59" s="12"/>
      <c r="B59" s="13"/>
      <c r="C59" s="13"/>
      <c r="D59" s="13"/>
      <c r="E59" s="13"/>
      <c r="F59" s="13"/>
      <c r="G59" s="14"/>
    </row>
    <row r="60" spans="1:7" hidden="1" x14ac:dyDescent="0.25">
      <c r="A60" s="15"/>
    </row>
    <row r="61" spans="1:7" ht="15" customHeight="1" x14ac:dyDescent="0.25"/>
    <row r="62" spans="1:7" ht="15" customHeight="1" x14ac:dyDescent="0.25"/>
    <row r="63" spans="1:7" ht="15" customHeight="1" x14ac:dyDescent="0.25"/>
    <row r="64" spans="1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58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18</vt:i4>
      </vt:variant>
    </vt:vector>
  </HeadingPairs>
  <TitlesOfParts>
    <vt:vector size="19" baseType="lpstr">
      <vt:lpstr>Formato 6 b)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2018-06-25T17:16:09Z</dcterms:created>
  <dcterms:modified xsi:type="dcterms:W3CDTF">2021-04-13T04:36:01Z</dcterms:modified>
</cp:coreProperties>
</file>